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45" windowWidth="19440" windowHeight="5985" activeTab="1"/>
  </bookViews>
  <sheets>
    <sheet name="спецификация" sheetId="4" r:id="rId1"/>
    <sheet name="Расчет нач" sheetId="5" r:id="rId2"/>
  </sheets>
  <definedNames>
    <definedName name="_xlnm._FilterDatabase" localSheetId="1" hidden="1">'Расчет нач'!$A$11:$S$90</definedName>
    <definedName name="_xlnm._FilterDatabase" localSheetId="0" hidden="1">спецификация!$A$11:$O$11</definedName>
    <definedName name="DATE" localSheetId="0">#REF!</definedName>
    <definedName name="DATE">#REF!</definedName>
    <definedName name="DIR" localSheetId="0">#REF!</definedName>
    <definedName name="DIR">#REF!</definedName>
    <definedName name="ITEM" localSheetId="0">#REF!</definedName>
    <definedName name="ITEM">#REF!</definedName>
    <definedName name="ITOGO" localSheetId="0">#REF!</definedName>
    <definedName name="ITOGO">#REF!</definedName>
    <definedName name="LIST1" localSheetId="0">#REF!</definedName>
    <definedName name="LIST1">#REF!</definedName>
    <definedName name="LIST11" localSheetId="0">#REF!</definedName>
    <definedName name="LIST11">#REF!</definedName>
    <definedName name="LIST12" localSheetId="0">#REF!</definedName>
    <definedName name="LIST12">#REF!</definedName>
    <definedName name="LIST2" localSheetId="0">#REF!</definedName>
    <definedName name="LIST2">#REF!</definedName>
    <definedName name="LIST29">#REF!</definedName>
    <definedName name="LIST3" localSheetId="0">#REF!</definedName>
    <definedName name="LIST3">#REF!</definedName>
    <definedName name="LIST30">#REF!</definedName>
    <definedName name="LIST4" localSheetId="0">#REF!</definedName>
    <definedName name="LIST4">#REF!</definedName>
    <definedName name="LIST5" localSheetId="0">#REF!</definedName>
    <definedName name="LIST5">#REF!</definedName>
    <definedName name="LIST6" localSheetId="0">#REF!</definedName>
    <definedName name="LIST6">#REF!</definedName>
    <definedName name="LIST7">#REF!</definedName>
    <definedName name="LIST8">#REF!</definedName>
    <definedName name="SIGN1" localSheetId="0">#REF!</definedName>
    <definedName name="SIGN1">#REF!</definedName>
    <definedName name="SIGN2" localSheetId="0">#REF!</definedName>
    <definedName name="SIGN2">#REF!</definedName>
    <definedName name="SOGL" localSheetId="0">#REF!</definedName>
    <definedName name="SOGL">#REF!</definedName>
    <definedName name="STAMP" localSheetId="0">#REF!</definedName>
    <definedName name="STAMP">#REF!</definedName>
    <definedName name="STAMP1" localSheetId="0">#REF!</definedName>
    <definedName name="STAMP1">#REF!</definedName>
    <definedName name="Z_0D854366_3EEC_4932_92A4_C8C892E2B229_.wvu.PrintTitles" localSheetId="0" hidden="1">спецификация!$10:$11</definedName>
    <definedName name="Z_4C819BAC_86DB_4E1A_B4CC_1360F8F9C5EF_.wvu.PrintTitles" localSheetId="0" hidden="1">спецификация!$10:$11</definedName>
    <definedName name="Z_710EAACD_700F_4E04_9F01_6AC8CC320FBD_.wvu.PrintTitles" localSheetId="0" hidden="1">спецификация!$10:$11</definedName>
    <definedName name="Z_8504593C_7AB2_4F64_A595_D18763BDEBAD_.wvu.PrintTitles" localSheetId="0" hidden="1">спецификация!$10:$11</definedName>
    <definedName name="Z_8543007E_9DFA_4D91_8CAB_1F20456B816C_.wvu.PrintTitles" localSheetId="0" hidden="1">спецификация!$10:$11</definedName>
    <definedName name="Z_C4CA4FD4_3537_4B0A_B4A8_E91B393B5AF5_.wvu.PrintTitles" localSheetId="0" hidden="1">спецификация!$10:$11</definedName>
    <definedName name="длщл" localSheetId="0">#REF!</definedName>
    <definedName name="длщл">#REF!</definedName>
    <definedName name="_xlnm.Print_Titles" localSheetId="1">'Расчет нач'!$10:$11</definedName>
    <definedName name="_xlnm.Print_Titles" localSheetId="0">спецификация!$10:$11</definedName>
    <definedName name="_xlnm.Print_Area" localSheetId="0">спецификация!$A$1:$P$65</definedName>
  </definedNames>
  <calcPr calcId="144525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G44" i="4" l="1"/>
  <c r="C48" i="4" l="1"/>
  <c r="C48" i="5"/>
  <c r="G12" i="5" l="1"/>
  <c r="J12" i="5"/>
  <c r="L12" i="5" s="1"/>
  <c r="K12" i="5"/>
  <c r="G13" i="5"/>
  <c r="J13" i="5"/>
  <c r="L13" i="5" s="1"/>
  <c r="K13" i="5"/>
  <c r="G14" i="5"/>
  <c r="J14" i="5"/>
  <c r="L14" i="5" s="1"/>
  <c r="K14" i="5"/>
  <c r="G15" i="5"/>
  <c r="J15" i="5"/>
  <c r="L15" i="5" s="1"/>
  <c r="K15" i="5"/>
  <c r="G16" i="5"/>
  <c r="J16" i="5"/>
  <c r="L16" i="5" s="1"/>
  <c r="K16" i="5"/>
  <c r="G17" i="5"/>
  <c r="J17" i="5"/>
  <c r="L17" i="5" s="1"/>
  <c r="K17" i="5"/>
  <c r="G18" i="5"/>
  <c r="J18" i="5"/>
  <c r="L18" i="5" s="1"/>
  <c r="K18" i="5"/>
  <c r="G19" i="5"/>
  <c r="J19" i="5"/>
  <c r="L19" i="5" s="1"/>
  <c r="K19" i="5"/>
  <c r="G20" i="5"/>
  <c r="J20" i="5"/>
  <c r="L20" i="5" s="1"/>
  <c r="K20" i="5"/>
  <c r="G21" i="5"/>
  <c r="J21" i="5"/>
  <c r="L21" i="5" s="1"/>
  <c r="K21" i="5"/>
  <c r="G22" i="5"/>
  <c r="J22" i="5"/>
  <c r="L22" i="5" s="1"/>
  <c r="K22" i="5"/>
  <c r="G23" i="5"/>
  <c r="J23" i="5"/>
  <c r="L23" i="5" s="1"/>
  <c r="K23" i="5"/>
  <c r="G24" i="5"/>
  <c r="J24" i="5"/>
  <c r="L24" i="5" s="1"/>
  <c r="K24" i="5"/>
  <c r="G25" i="5"/>
  <c r="J25" i="5"/>
  <c r="L25" i="5" s="1"/>
  <c r="K25" i="5"/>
  <c r="G26" i="5"/>
  <c r="J26" i="5"/>
  <c r="L26" i="5" s="1"/>
  <c r="K26" i="5"/>
  <c r="G27" i="5"/>
  <c r="J27" i="5"/>
  <c r="L27" i="5" s="1"/>
  <c r="K27" i="5"/>
  <c r="G28" i="5"/>
  <c r="J28" i="5"/>
  <c r="L28" i="5" s="1"/>
  <c r="K28" i="5"/>
  <c r="G29" i="5"/>
  <c r="J29" i="5"/>
  <c r="L29" i="5" s="1"/>
  <c r="K29" i="5"/>
  <c r="G30" i="5"/>
  <c r="J30" i="5"/>
  <c r="L30" i="5" s="1"/>
  <c r="K30" i="5"/>
  <c r="G31" i="5"/>
  <c r="J31" i="5"/>
  <c r="L31" i="5" s="1"/>
  <c r="K31" i="5"/>
  <c r="G32" i="5"/>
  <c r="J32" i="5"/>
  <c r="L32" i="5" s="1"/>
  <c r="K32" i="5"/>
  <c r="G33" i="5"/>
  <c r="J33" i="5"/>
  <c r="L33" i="5" s="1"/>
  <c r="K33" i="5"/>
  <c r="G34" i="5"/>
  <c r="J34" i="5"/>
  <c r="L34" i="5" s="1"/>
  <c r="K34" i="5"/>
  <c r="G35" i="5"/>
  <c r="J35" i="5"/>
  <c r="L35" i="5" s="1"/>
  <c r="K35" i="5"/>
  <c r="G36" i="5"/>
  <c r="J36" i="5"/>
  <c r="L36" i="5" s="1"/>
  <c r="K36" i="5"/>
  <c r="G37" i="5"/>
  <c r="J37" i="5"/>
  <c r="L37" i="5" s="1"/>
  <c r="K37" i="5"/>
  <c r="G38" i="5"/>
  <c r="J38" i="5"/>
  <c r="L38" i="5" s="1"/>
  <c r="K38" i="5"/>
  <c r="G39" i="5"/>
  <c r="J39" i="5"/>
  <c r="L39" i="5" s="1"/>
  <c r="K39" i="5"/>
  <c r="G40" i="5"/>
  <c r="J40" i="5"/>
  <c r="L40" i="5" s="1"/>
  <c r="K40" i="5"/>
  <c r="G41" i="5"/>
  <c r="J41" i="5"/>
  <c r="L41" i="5" s="1"/>
  <c r="K41" i="5"/>
  <c r="G42" i="5"/>
  <c r="J42" i="5"/>
  <c r="L42" i="5" s="1"/>
  <c r="K42" i="5"/>
  <c r="G43" i="5"/>
  <c r="J43" i="5"/>
  <c r="L43" i="5" s="1"/>
  <c r="K43" i="5"/>
  <c r="G12" i="4"/>
  <c r="J12" i="4"/>
  <c r="L12" i="4" s="1"/>
  <c r="K12" i="4"/>
  <c r="G13" i="4"/>
  <c r="J13" i="4"/>
  <c r="L13" i="4" s="1"/>
  <c r="K13" i="4"/>
  <c r="G14" i="4"/>
  <c r="J14" i="4"/>
  <c r="L14" i="4" s="1"/>
  <c r="K14" i="4"/>
  <c r="G15" i="4"/>
  <c r="J15" i="4"/>
  <c r="L15" i="4" s="1"/>
  <c r="K15" i="4"/>
  <c r="G16" i="4"/>
  <c r="J16" i="4"/>
  <c r="L16" i="4" s="1"/>
  <c r="K16" i="4"/>
  <c r="G17" i="4"/>
  <c r="J17" i="4"/>
  <c r="L17" i="4" s="1"/>
  <c r="K17" i="4"/>
  <c r="G18" i="4"/>
  <c r="J18" i="4"/>
  <c r="L18" i="4" s="1"/>
  <c r="K18" i="4"/>
  <c r="G19" i="4"/>
  <c r="J19" i="4"/>
  <c r="L19" i="4" s="1"/>
  <c r="K19" i="4"/>
  <c r="G20" i="4"/>
  <c r="J20" i="4"/>
  <c r="L20" i="4" s="1"/>
  <c r="K20" i="4"/>
  <c r="G21" i="4"/>
  <c r="J21" i="4"/>
  <c r="L21" i="4" s="1"/>
  <c r="K21" i="4"/>
  <c r="G22" i="4"/>
  <c r="J22" i="4"/>
  <c r="L22" i="4" s="1"/>
  <c r="K22" i="4"/>
  <c r="G23" i="4"/>
  <c r="J23" i="4"/>
  <c r="L23" i="4" s="1"/>
  <c r="K23" i="4"/>
  <c r="G24" i="4"/>
  <c r="J24" i="4"/>
  <c r="L24" i="4" s="1"/>
  <c r="K24" i="4"/>
  <c r="G25" i="4"/>
  <c r="J25" i="4"/>
  <c r="L25" i="4" s="1"/>
  <c r="K25" i="4"/>
  <c r="G26" i="4"/>
  <c r="J26" i="4"/>
  <c r="L26" i="4" s="1"/>
  <c r="K26" i="4"/>
  <c r="G27" i="4"/>
  <c r="J27" i="4"/>
  <c r="L27" i="4" s="1"/>
  <c r="K27" i="4"/>
  <c r="G28" i="4"/>
  <c r="J28" i="4"/>
  <c r="L28" i="4" s="1"/>
  <c r="K28" i="4"/>
  <c r="G29" i="4"/>
  <c r="J29" i="4"/>
  <c r="L29" i="4" s="1"/>
  <c r="K29" i="4"/>
  <c r="G30" i="4"/>
  <c r="J30" i="4"/>
  <c r="L30" i="4" s="1"/>
  <c r="K30" i="4"/>
  <c r="G31" i="4"/>
  <c r="J31" i="4"/>
  <c r="L31" i="4" s="1"/>
  <c r="K31" i="4"/>
  <c r="G32" i="4"/>
  <c r="J32" i="4"/>
  <c r="L32" i="4" s="1"/>
  <c r="K32" i="4"/>
  <c r="G33" i="4"/>
  <c r="J33" i="4"/>
  <c r="L33" i="4" s="1"/>
  <c r="K33" i="4"/>
  <c r="G34" i="4"/>
  <c r="J34" i="4"/>
  <c r="L34" i="4" s="1"/>
  <c r="K34" i="4"/>
  <c r="G35" i="4"/>
  <c r="J35" i="4"/>
  <c r="L35" i="4" s="1"/>
  <c r="K35" i="4"/>
  <c r="G36" i="4"/>
  <c r="J36" i="4"/>
  <c r="L36" i="4" s="1"/>
  <c r="K36" i="4"/>
  <c r="G37" i="4"/>
  <c r="J37" i="4"/>
  <c r="L37" i="4" s="1"/>
  <c r="K37" i="4"/>
  <c r="G38" i="4"/>
  <c r="J38" i="4"/>
  <c r="L38" i="4" s="1"/>
  <c r="K38" i="4"/>
  <c r="G39" i="4"/>
  <c r="J39" i="4"/>
  <c r="L39" i="4" s="1"/>
  <c r="K39" i="4"/>
  <c r="G40" i="4"/>
  <c r="J40" i="4"/>
  <c r="L40" i="4" s="1"/>
  <c r="K40" i="4"/>
  <c r="G41" i="4"/>
  <c r="J41" i="4"/>
  <c r="L41" i="4" s="1"/>
  <c r="K41" i="4"/>
  <c r="G42" i="4"/>
  <c r="J42" i="4"/>
  <c r="L42" i="4" s="1"/>
  <c r="K42" i="4"/>
  <c r="G43" i="4"/>
  <c r="J43" i="4"/>
  <c r="L43" i="4" s="1"/>
  <c r="K43" i="4"/>
  <c r="K44" i="4" l="1"/>
  <c r="L44" i="4"/>
  <c r="K44" i="5"/>
  <c r="L44" i="5"/>
  <c r="G44" i="5"/>
  <c r="H44" i="5" l="1"/>
  <c r="G47" i="5"/>
  <c r="G47" i="4" l="1"/>
  <c r="H44" i="4"/>
</calcChain>
</file>

<file path=xl/sharedStrings.xml><?xml version="1.0" encoding="utf-8"?>
<sst xmlns="http://schemas.openxmlformats.org/spreadsheetml/2006/main" count="203" uniqueCount="73">
  <si>
    <t>№ п/п</t>
  </si>
  <si>
    <t>№ материала в SAP</t>
  </si>
  <si>
    <t>Кол-во</t>
  </si>
  <si>
    <t>Спецификация</t>
  </si>
  <si>
    <t>Наименование, тип марка, характеристика</t>
  </si>
  <si>
    <t>Ед.
изм.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</si>
  <si>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</si>
  <si>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</si>
  <si>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</si>
  <si>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</si>
  <si>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</si>
  <si>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</si>
  <si>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</si>
  <si>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</si>
  <si>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</si>
  <si>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</si>
  <si>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</si>
  <si>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</si>
  <si>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</si>
  <si>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</si>
  <si>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Цена* за ед. без учета НДС,
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</si>
  <si>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</si>
  <si>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</si>
  <si>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</si>
  <si>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</si>
  <si>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</si>
  <si>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t>Часть III.  Техническая часть закупочной документации</t>
  </si>
  <si>
    <t>Приложение к Заявке на участие в конкурентной процедуре</t>
  </si>
  <si>
    <t>от  ______________________ № _____________________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</si>
  <si>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</si>
  <si>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</si>
  <si>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</si>
  <si>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 Общий % снижения заявки вычисляется по формуле Excel: = округл ((Σ [7] - Σ [11]) / Σ [7]*100;2)</t>
  </si>
  <si>
    <t>Расчет начальной (максимальной) цены закупки</t>
  </si>
  <si>
    <t>Аналог (заполняется участником размещения заказа)</t>
  </si>
  <si>
    <t>Набивка сальниковая АП-31 4х4мм ГОСТ 5152-84</t>
  </si>
  <si>
    <t>Набивка сальниковая АП-31 6х6мм ГОСТ 5152-84</t>
  </si>
  <si>
    <t>Паронит ПМБ 3,0мм ГОСТ 481-80</t>
  </si>
  <si>
    <t>Паронит ПМБ 4,0мм ГОСТ 481-80</t>
  </si>
  <si>
    <t>Паронит ПМБ 5,0мм ГОСТ 481-80</t>
  </si>
  <si>
    <t>Паронит ПОН 2,0мм ГОСТ 481-80</t>
  </si>
  <si>
    <t>Прокладка плоская эластичная паронитовая А-100-25 Ду100 Ру25 ПОН-Б 4,0мм ГОСТ 15180-86</t>
  </si>
  <si>
    <t>Прокладка плоская эластичная паронитовая А-125-16 Ду125 Ру16 ПОН-Б 3,0мм ГОСТ 15180-86</t>
  </si>
  <si>
    <t>Прокладка плоская эластичная паронитовая А-125-25 Ду125 Ру25 ПОН-Б 3,0мм ГОСТ 15180-86</t>
  </si>
  <si>
    <t>Прокладка плоская эластичная паронитовая А-125-25 Ду125 Ру25 ПОН-Б 4,0мм ГОСТ 15180-86</t>
  </si>
  <si>
    <t>Прокладка плоская эластичная паронитовая А-150-25 Ду150 Ру25 ПОН-Б 4,0мм ГОСТ 15180-86</t>
  </si>
  <si>
    <t>Прокладка плоская эластичная паронитовая А-200-25 Ду200 Ру25 ПОН 4,0мм ГОСТ 15180-86</t>
  </si>
  <si>
    <t>Прокладка плоская эластичная паронитовая А-250-25 Ду250 Ру25 ПОН-Б 4,0мм ГОСТ 15180-86</t>
  </si>
  <si>
    <t>Прокладка плоская эластичная паронитовая А-25-25 Ду25 Ру25 ПОН-Б 4,0мм ГОСТ 15180-86</t>
  </si>
  <si>
    <t>Прокладка плоская эластичная паронитовая А-300-25 Ду300 Ру25 ПОН-Б 4,0мм ГОСТ 15180-86</t>
  </si>
  <si>
    <t>Прокладка плоская эластичная паронитовая А-32-16 Ду32 Ру16 ПОН 3,0мм ГОСТ 15180-86</t>
  </si>
  <si>
    <t>Прокладка плоская эластичная паронитовая А-40-16 Ду40 Ру16 ПОН 3,0мм ГОСТ 15180-86</t>
  </si>
  <si>
    <t>Прокладка плоская эластичная паронитовая А-50-25 Ду50 Ру25 ПОН-Б 4,0мм ГОСТ 15180-86</t>
  </si>
  <si>
    <t>Прокладка плоская эластичная паронитовая А-65-16 Ду65 Ру16 ПОН 3,0мм ГОСТ 15180-86</t>
  </si>
  <si>
    <t>Прокладка плоская эластичная паронитовая А-80-25 Ду80 Ру25 ПОН-Б 4,0мм ГОСТ 15180-86</t>
  </si>
  <si>
    <t>Лента ФУМ1 15х0,1 ТУ6-05-1388-86</t>
  </si>
  <si>
    <t>к открытому запросу предложений  № ________ на право заключения договора поставки  "Асбестотехнические изделия и резинотехнические изделия  для нужд ПАО МОЭК"</t>
  </si>
  <si>
    <t>к конкурентной процедуре № ________ на право заключения договора поставки  "Асбестотехнические изделия и резинотехнические изделия  для нужд ПАО МОЭК"</t>
  </si>
  <si>
    <t>кг</t>
  </si>
  <si>
    <t>Набивка сальниковая АП-31 14мм ГОСТ 5152-84</t>
  </si>
  <si>
    <t>шт</t>
  </si>
  <si>
    <t>Прокладка плоская эластичная паронитовая А-80-25 Ду80 Ру25 ПОН-Б 3,0мм ГОСТ 15180-86</t>
  </si>
  <si>
    <t>Прокладка плоская эластичная паронитовая А-400-25 Ду400 Ру25 ПОН-Б 4,0мм ГОСТ 15180-86</t>
  </si>
  <si>
    <t>Прокладка плоская эластичная паронитовая А-200-25 Ду200 Ру25 ПОН-Б 4,0мм ГОСТ 15180-86</t>
  </si>
  <si>
    <t>Техпластина МБС 5мм ГОСТ 7338-90</t>
  </si>
  <si>
    <t>Техпластина ТМКЩ 4мм ГОСТ 7338-90</t>
  </si>
  <si>
    <t>Техпластина ТМКЩ 5мм ГОСТ 7338-90</t>
  </si>
  <si>
    <t>Шнур асбестовый ШАОН 10 ГОСТ 1779-83</t>
  </si>
  <si>
    <t>Шнур асбестовый ШАОН 18 ГОСТ 1779-83</t>
  </si>
  <si>
    <t>Шнур асбестовый ШАОН 6 ГОСТ 1779-83</t>
  </si>
  <si>
    <t>Шнур асбестовый ШАОН 8 ГОСТ 1779-83</t>
  </si>
  <si>
    <t>Начальная (максимальная) цена договора бз НДС, руб.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</si>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</sst>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1" fillId="2" borderId="7" applyNumberFormat="0" applyFont="0" applyAlignment="0" applyProtection="0"/>
    <xf numFmtId="0" fontId="2" fillId="0" borderId="0"/>
    <xf numFmtId="0" fontId="13" fillId="0" borderId="0"/>
    <xf numFmtId="0" fontId="3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left"/>
    </xf>
    <xf numFmtId="4" fontId="8" fillId="0" borderId="0" xfId="0" applyNumberFormat="1" applyFont="1" applyFill="1" applyAlignment="1">
      <alignment horizontal="left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6" xfId="7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/>
    <xf numFmtId="4" fontId="3" fillId="0" borderId="0" xfId="0" applyNumberFormat="1" applyFont="1" applyFill="1"/>
    <xf numFmtId="4" fontId="4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/>
    <xf numFmtId="3" fontId="9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0" fontId="8" fillId="0" borderId="0" xfId="0" applyFont="1" applyFill="1" applyAlignment="1"/>
    <xf numFmtId="4" fontId="4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/>
    <xf numFmtId="0" fontId="4" fillId="0" borderId="8" xfId="0" applyFont="1" applyFill="1" applyBorder="1" applyAlignment="1"/>
    <xf numFmtId="2" fontId="12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10" fillId="0" borderId="6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4" fillId="0" borderId="0" xfId="11" applyFont="1" applyFill="1" applyAlignment="1">
      <alignment vertical="center"/>
    </xf>
    <xf numFmtId="0" fontId="3" fillId="0" borderId="0" xfId="11" applyFont="1" applyFill="1" applyBorder="1" applyAlignment="1">
      <alignment horizontal="left" wrapText="1"/>
    </xf>
    <xf numFmtId="4" fontId="4" fillId="0" borderId="0" xfId="11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9"/>
    <cellStyle name="Обычный 3" xfId="5"/>
    <cellStyle name="Обычный 4" xfId="6"/>
    <cellStyle name="Обычный 5" xfId="10"/>
    <cellStyle name="Обычный 6" xfId="11"/>
    <cellStyle name="Обычный_Дог 53 спецодежда_1" xfId="7"/>
    <cellStyle name="Примечание 2" xfId="8"/>
    <cellStyle name="Стиль 1" xfId="2"/>
  </cellStyles>
  <dxfs count="0"/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90"/>
  <sheetViews>
    <sheetView view="pageBreakPreview" zoomScaleNormal="100" zoomScaleSheetLayoutView="100" workbookViewId="0">
      <selection activeCell="P10" sqref="P10:P11"/>
    </sheetView>
  </sheetViews>
  <sheetFormatPr defaultRowHeight="12.75" x14ac:dyDescent="0.2"/>
  <cols>
    <col min="1" max="1" width="5" style="2" customWidth="1"/>
    <col min="2" max="2" width="58.5703125" style="2" customWidth="1"/>
    <col min="3" max="3" width="11.28515625" style="2" customWidth="1"/>
    <col min="4" max="4" width="7.5703125" style="2" customWidth="1"/>
    <col min="5" max="5" width="8" style="3" customWidth="1"/>
    <col min="6" max="6" width="12.140625" style="4" customWidth="1"/>
    <col min="7" max="7" width="13.42578125" style="4" customWidth="1"/>
    <col min="8" max="8" width="11.85546875" style="22" customWidth="1"/>
    <col min="9" max="9" width="15.85546875" style="22" customWidth="1"/>
    <col min="10" max="10" width="13.28515625" style="22" customWidth="1"/>
    <col min="11" max="11" width="12.140625" style="29" customWidth="1"/>
    <col min="12" max="12" width="12.5703125" style="29" customWidth="1"/>
    <col min="13" max="14" width="13.140625" style="1" customWidth="1"/>
    <col min="15" max="16" width="13.5703125" style="1" customWidth="1"/>
    <col min="17" max="17" width="13.140625" bestFit="1" customWidth="1"/>
  </cols>
  <sheetData>
    <row r="1" spans="1:17" s="1" customFormat="1" x14ac:dyDescent="0.2">
      <c r="B1" s="36"/>
      <c r="C1" s="36"/>
      <c r="D1" s="36"/>
      <c r="E1" s="36"/>
      <c r="F1" s="36"/>
      <c r="G1" s="36"/>
      <c r="H1" s="36"/>
      <c r="I1" s="36"/>
      <c r="J1" s="36"/>
      <c r="L1" s="36"/>
      <c r="M1" s="36"/>
      <c r="N1" s="36"/>
      <c r="O1" s="34" t="s">
        <v>27</v>
      </c>
      <c r="P1" s="34"/>
    </row>
    <row r="2" spans="1:17" s="1" customFormat="1" x14ac:dyDescent="0.2">
      <c r="B2" s="36"/>
      <c r="C2" s="36"/>
      <c r="D2" s="36"/>
      <c r="E2" s="36"/>
      <c r="F2" s="36"/>
      <c r="G2" s="36"/>
      <c r="H2" s="36"/>
      <c r="I2" s="36"/>
      <c r="J2" s="36"/>
      <c r="L2" s="36"/>
      <c r="M2" s="36"/>
      <c r="N2" s="36"/>
      <c r="O2" s="34" t="s">
        <v>28</v>
      </c>
      <c r="P2" s="34"/>
    </row>
    <row r="3" spans="1:17" s="1" customFormat="1" x14ac:dyDescent="0.2">
      <c r="A3" s="2"/>
      <c r="B3" s="2"/>
      <c r="C3" s="2"/>
      <c r="D3" s="2"/>
      <c r="E3" s="3"/>
      <c r="F3" s="4"/>
      <c r="G3" s="4"/>
      <c r="H3" s="22"/>
      <c r="I3" s="22"/>
      <c r="J3" s="22"/>
      <c r="K3" s="29"/>
      <c r="L3" s="29"/>
    </row>
    <row r="4" spans="1:17" s="1" customFormat="1" x14ac:dyDescent="0.2">
      <c r="A4" s="60" t="s">
        <v>26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7" s="1" customFormat="1" x14ac:dyDescent="0.2">
      <c r="A5" s="2"/>
      <c r="B5" s="2"/>
      <c r="C5" s="2"/>
      <c r="D5" s="2"/>
      <c r="E5" s="3"/>
      <c r="F5" s="4"/>
      <c r="G5" s="4"/>
      <c r="H5" s="22"/>
      <c r="I5" s="22"/>
      <c r="J5" s="22"/>
      <c r="K5" s="29"/>
      <c r="L5" s="29"/>
    </row>
    <row r="6" spans="1:17" s="1" customFormat="1" x14ac:dyDescent="0.2">
      <c r="A6" s="60" t="s">
        <v>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7" s="1" customFormat="1" x14ac:dyDescent="0.2">
      <c r="A7" s="2"/>
      <c r="B7" s="2"/>
      <c r="C7" s="2"/>
      <c r="D7" s="2"/>
      <c r="E7" s="3"/>
      <c r="F7" s="4"/>
      <c r="G7" s="4"/>
      <c r="H7" s="22"/>
      <c r="I7" s="22"/>
      <c r="J7" s="22"/>
      <c r="K7" s="29"/>
      <c r="L7" s="29"/>
    </row>
    <row r="8" spans="1:17" s="1" customFormat="1" x14ac:dyDescent="0.2">
      <c r="A8" s="60" t="s">
        <v>57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7" s="1" customFormat="1" ht="13.5" thickBot="1" x14ac:dyDescent="0.25">
      <c r="A9" s="2"/>
      <c r="B9" s="2"/>
      <c r="C9" s="2"/>
      <c r="D9" s="2"/>
      <c r="E9" s="3"/>
      <c r="F9" s="4"/>
      <c r="G9" s="4"/>
      <c r="H9" s="22"/>
      <c r="I9" s="22"/>
      <c r="J9" s="22"/>
      <c r="K9" s="29"/>
      <c r="L9" s="29"/>
    </row>
    <row r="10" spans="1:17" s="11" customFormat="1" ht="103.5" customHeight="1" thickBot="1" x14ac:dyDescent="0.25">
      <c r="A10" s="5" t="s">
        <v>0</v>
      </c>
      <c r="B10" s="6" t="s">
        <v>4</v>
      </c>
      <c r="C10" s="7" t="s">
        <v>1</v>
      </c>
      <c r="D10" s="6" t="s">
        <v>5</v>
      </c>
      <c r="E10" s="8" t="s">
        <v>2</v>
      </c>
      <c r="F10" s="9" t="s">
        <v>20</v>
      </c>
      <c r="G10" s="9" t="s">
        <v>6</v>
      </c>
      <c r="H10" s="9" t="s">
        <v>7</v>
      </c>
      <c r="I10" s="9" t="s">
        <v>8</v>
      </c>
      <c r="J10" s="30" t="s">
        <v>23</v>
      </c>
      <c r="K10" s="9" t="s">
        <v>24</v>
      </c>
      <c r="L10" s="9" t="s">
        <v>25</v>
      </c>
      <c r="M10" s="10" t="s">
        <v>21</v>
      </c>
      <c r="N10" s="10" t="s">
        <v>34</v>
      </c>
      <c r="O10" s="10" t="s">
        <v>22</v>
      </c>
      <c r="P10" s="10" t="s">
        <v>72</v>
      </c>
    </row>
    <row r="11" spans="1:17" s="11" customFormat="1" ht="21" x14ac:dyDescent="0.2">
      <c r="A11" s="25">
        <v>1</v>
      </c>
      <c r="B11" s="25">
        <v>2</v>
      </c>
      <c r="C11" s="26">
        <v>3</v>
      </c>
      <c r="D11" s="25">
        <v>4</v>
      </c>
      <c r="E11" s="25">
        <v>5</v>
      </c>
      <c r="F11" s="25">
        <v>6</v>
      </c>
      <c r="G11" s="27" t="s">
        <v>9</v>
      </c>
      <c r="H11" s="32">
        <v>8</v>
      </c>
      <c r="I11" s="32">
        <v>9</v>
      </c>
      <c r="J11" s="27" t="s">
        <v>10</v>
      </c>
      <c r="K11" s="27" t="s">
        <v>11</v>
      </c>
      <c r="L11" s="27" t="s">
        <v>12</v>
      </c>
      <c r="M11" s="25">
        <v>13</v>
      </c>
      <c r="N11" s="25">
        <v>14</v>
      </c>
      <c r="O11" s="25">
        <v>15</v>
      </c>
      <c r="P11" s="25">
        <v>16</v>
      </c>
    </row>
    <row r="12" spans="1:17" s="28" customFormat="1" ht="15" x14ac:dyDescent="0.2">
      <c r="A12" s="47">
        <v>1</v>
      </c>
      <c r="B12" s="43" t="s">
        <v>55</v>
      </c>
      <c r="C12" s="44">
        <v>10018044</v>
      </c>
      <c r="D12" s="45" t="s">
        <v>58</v>
      </c>
      <c r="E12" s="45">
        <v>1</v>
      </c>
      <c r="F12" s="13">
        <v>896.97</v>
      </c>
      <c r="G12" s="13">
        <f t="shared" ref="G12:G43" si="0">F12*E12</f>
        <v>896.97</v>
      </c>
      <c r="H12" s="13"/>
      <c r="I12" s="13"/>
      <c r="J12" s="13">
        <f t="shared" ref="J12:J43" si="1">ROUND(I12*1.18,2)</f>
        <v>0</v>
      </c>
      <c r="K12" s="13">
        <f t="shared" ref="K12:K43" si="2">ROUND(E12*I12,2)</f>
        <v>0</v>
      </c>
      <c r="L12" s="13">
        <f t="shared" ref="L12:L43" si="3">ROUND(E12*J12,2)</f>
        <v>0</v>
      </c>
      <c r="M12" s="12"/>
      <c r="N12" s="12"/>
      <c r="O12" s="12"/>
      <c r="P12" s="12"/>
      <c r="Q12" s="42"/>
    </row>
    <row r="13" spans="1:17" s="28" customFormat="1" ht="15" x14ac:dyDescent="0.2">
      <c r="A13" s="47">
        <v>2</v>
      </c>
      <c r="B13" s="43" t="s">
        <v>35</v>
      </c>
      <c r="C13" s="44">
        <v>10002416</v>
      </c>
      <c r="D13" s="45" t="s">
        <v>58</v>
      </c>
      <c r="E13" s="45">
        <v>1</v>
      </c>
      <c r="F13" s="13">
        <v>463.1</v>
      </c>
      <c r="G13" s="13">
        <f t="shared" si="0"/>
        <v>463.1</v>
      </c>
      <c r="H13" s="13"/>
      <c r="I13" s="13"/>
      <c r="J13" s="13">
        <f t="shared" si="1"/>
        <v>0</v>
      </c>
      <c r="K13" s="13">
        <f t="shared" si="2"/>
        <v>0</v>
      </c>
      <c r="L13" s="13">
        <f t="shared" si="3"/>
        <v>0</v>
      </c>
      <c r="M13" s="12"/>
      <c r="N13" s="12"/>
      <c r="O13" s="12"/>
      <c r="P13" s="12"/>
      <c r="Q13" s="42"/>
    </row>
    <row r="14" spans="1:17" s="28" customFormat="1" ht="15" x14ac:dyDescent="0.2">
      <c r="A14" s="47">
        <v>3</v>
      </c>
      <c r="B14" s="43" t="s">
        <v>36</v>
      </c>
      <c r="C14" s="44">
        <v>10012536</v>
      </c>
      <c r="D14" s="45" t="s">
        <v>58</v>
      </c>
      <c r="E14" s="45">
        <v>1</v>
      </c>
      <c r="F14" s="13">
        <v>238.06</v>
      </c>
      <c r="G14" s="13">
        <f t="shared" si="0"/>
        <v>238.06</v>
      </c>
      <c r="H14" s="13"/>
      <c r="I14" s="13"/>
      <c r="J14" s="13">
        <f t="shared" si="1"/>
        <v>0</v>
      </c>
      <c r="K14" s="13">
        <f t="shared" si="2"/>
        <v>0</v>
      </c>
      <c r="L14" s="13">
        <f t="shared" si="3"/>
        <v>0</v>
      </c>
      <c r="M14" s="12"/>
      <c r="N14" s="12"/>
      <c r="O14" s="12"/>
      <c r="P14" s="12"/>
      <c r="Q14" s="42"/>
    </row>
    <row r="15" spans="1:17" s="28" customFormat="1" ht="15" x14ac:dyDescent="0.2">
      <c r="A15" s="47">
        <v>4</v>
      </c>
      <c r="B15" s="43" t="s">
        <v>59</v>
      </c>
      <c r="C15" s="44">
        <v>10002404</v>
      </c>
      <c r="D15" s="45" t="s">
        <v>58</v>
      </c>
      <c r="E15" s="45">
        <v>1</v>
      </c>
      <c r="F15" s="13">
        <v>238.06</v>
      </c>
      <c r="G15" s="13">
        <f t="shared" si="0"/>
        <v>238.06</v>
      </c>
      <c r="H15" s="13"/>
      <c r="I15" s="13"/>
      <c r="J15" s="13">
        <f t="shared" si="1"/>
        <v>0</v>
      </c>
      <c r="K15" s="13">
        <f t="shared" si="2"/>
        <v>0</v>
      </c>
      <c r="L15" s="13">
        <f t="shared" si="3"/>
        <v>0</v>
      </c>
      <c r="M15" s="12"/>
      <c r="N15" s="12"/>
      <c r="O15" s="12"/>
      <c r="P15" s="12"/>
      <c r="Q15" s="42"/>
    </row>
    <row r="16" spans="1:17" s="28" customFormat="1" ht="15" x14ac:dyDescent="0.2">
      <c r="A16" s="47">
        <v>5</v>
      </c>
      <c r="B16" s="43" t="s">
        <v>37</v>
      </c>
      <c r="C16" s="44">
        <v>10006610</v>
      </c>
      <c r="D16" s="45" t="s">
        <v>58</v>
      </c>
      <c r="E16" s="45">
        <v>1</v>
      </c>
      <c r="F16" s="13">
        <v>164.17</v>
      </c>
      <c r="G16" s="13">
        <f t="shared" si="0"/>
        <v>164.17</v>
      </c>
      <c r="H16" s="13"/>
      <c r="I16" s="13"/>
      <c r="J16" s="13">
        <f t="shared" si="1"/>
        <v>0</v>
      </c>
      <c r="K16" s="13">
        <f t="shared" si="2"/>
        <v>0</v>
      </c>
      <c r="L16" s="13">
        <f t="shared" si="3"/>
        <v>0</v>
      </c>
      <c r="M16" s="12"/>
      <c r="N16" s="12"/>
      <c r="O16" s="12"/>
      <c r="P16" s="12"/>
      <c r="Q16" s="42"/>
    </row>
    <row r="17" spans="1:17" s="28" customFormat="1" ht="15" x14ac:dyDescent="0.2">
      <c r="A17" s="47">
        <v>6</v>
      </c>
      <c r="B17" s="43" t="s">
        <v>38</v>
      </c>
      <c r="C17" s="44">
        <v>10006611</v>
      </c>
      <c r="D17" s="45" t="s">
        <v>58</v>
      </c>
      <c r="E17" s="45">
        <v>1</v>
      </c>
      <c r="F17" s="13">
        <v>164.17</v>
      </c>
      <c r="G17" s="13">
        <f t="shared" si="0"/>
        <v>164.17</v>
      </c>
      <c r="H17" s="13"/>
      <c r="I17" s="13"/>
      <c r="J17" s="13">
        <f t="shared" si="1"/>
        <v>0</v>
      </c>
      <c r="K17" s="13">
        <f t="shared" si="2"/>
        <v>0</v>
      </c>
      <c r="L17" s="13">
        <f t="shared" si="3"/>
        <v>0</v>
      </c>
      <c r="M17" s="12"/>
      <c r="N17" s="12"/>
      <c r="O17" s="12"/>
      <c r="P17" s="12"/>
      <c r="Q17" s="42"/>
    </row>
    <row r="18" spans="1:17" s="28" customFormat="1" ht="15" x14ac:dyDescent="0.2">
      <c r="A18" s="47">
        <v>7</v>
      </c>
      <c r="B18" s="43" t="s">
        <v>39</v>
      </c>
      <c r="C18" s="44">
        <v>10002464</v>
      </c>
      <c r="D18" s="45" t="s">
        <v>58</v>
      </c>
      <c r="E18" s="45">
        <v>1</v>
      </c>
      <c r="F18" s="13">
        <v>164.17</v>
      </c>
      <c r="G18" s="13">
        <f t="shared" si="0"/>
        <v>164.17</v>
      </c>
      <c r="H18" s="13"/>
      <c r="I18" s="13"/>
      <c r="J18" s="13">
        <f t="shared" si="1"/>
        <v>0</v>
      </c>
      <c r="K18" s="13">
        <f t="shared" si="2"/>
        <v>0</v>
      </c>
      <c r="L18" s="13">
        <f t="shared" si="3"/>
        <v>0</v>
      </c>
      <c r="M18" s="12"/>
      <c r="N18" s="12"/>
      <c r="O18" s="12"/>
      <c r="P18" s="12"/>
      <c r="Q18" s="42"/>
    </row>
    <row r="19" spans="1:17" s="28" customFormat="1" ht="15" x14ac:dyDescent="0.2">
      <c r="A19" s="47">
        <v>8</v>
      </c>
      <c r="B19" s="43" t="s">
        <v>40</v>
      </c>
      <c r="C19" s="44">
        <v>10002458</v>
      </c>
      <c r="D19" s="45" t="s">
        <v>58</v>
      </c>
      <c r="E19" s="45">
        <v>1</v>
      </c>
      <c r="F19" s="13">
        <v>156.06</v>
      </c>
      <c r="G19" s="13">
        <f t="shared" si="0"/>
        <v>156.06</v>
      </c>
      <c r="H19" s="13"/>
      <c r="I19" s="13"/>
      <c r="J19" s="13">
        <f t="shared" si="1"/>
        <v>0</v>
      </c>
      <c r="K19" s="13">
        <f t="shared" si="2"/>
        <v>0</v>
      </c>
      <c r="L19" s="13">
        <f t="shared" si="3"/>
        <v>0</v>
      </c>
      <c r="M19" s="12"/>
      <c r="N19" s="12"/>
      <c r="O19" s="12"/>
      <c r="P19" s="12"/>
      <c r="Q19" s="42"/>
    </row>
    <row r="20" spans="1:17" s="28" customFormat="1" ht="30" x14ac:dyDescent="0.2">
      <c r="A20" s="47">
        <v>9</v>
      </c>
      <c r="B20" s="43" t="s">
        <v>43</v>
      </c>
      <c r="C20" s="44">
        <v>10122528</v>
      </c>
      <c r="D20" s="45" t="s">
        <v>60</v>
      </c>
      <c r="E20" s="45">
        <v>1</v>
      </c>
      <c r="F20" s="13">
        <v>56.85</v>
      </c>
      <c r="G20" s="13">
        <f t="shared" si="0"/>
        <v>56.85</v>
      </c>
      <c r="H20" s="13"/>
      <c r="I20" s="13"/>
      <c r="J20" s="13">
        <f t="shared" si="1"/>
        <v>0</v>
      </c>
      <c r="K20" s="13">
        <f t="shared" si="2"/>
        <v>0</v>
      </c>
      <c r="L20" s="13">
        <f t="shared" si="3"/>
        <v>0</v>
      </c>
      <c r="M20" s="12"/>
      <c r="N20" s="12"/>
      <c r="O20" s="12"/>
      <c r="P20" s="12"/>
      <c r="Q20" s="42"/>
    </row>
    <row r="21" spans="1:17" s="28" customFormat="1" ht="30" x14ac:dyDescent="0.2">
      <c r="A21" s="47">
        <v>10</v>
      </c>
      <c r="B21" s="43" t="s">
        <v>61</v>
      </c>
      <c r="C21" s="44">
        <v>10121312</v>
      </c>
      <c r="D21" s="45" t="s">
        <v>60</v>
      </c>
      <c r="E21" s="45">
        <v>1</v>
      </c>
      <c r="F21" s="13">
        <v>30.59</v>
      </c>
      <c r="G21" s="13">
        <f t="shared" si="0"/>
        <v>30.59</v>
      </c>
      <c r="H21" s="13"/>
      <c r="I21" s="13"/>
      <c r="J21" s="13">
        <f t="shared" si="1"/>
        <v>0</v>
      </c>
      <c r="K21" s="13">
        <f t="shared" si="2"/>
        <v>0</v>
      </c>
      <c r="L21" s="13">
        <f t="shared" si="3"/>
        <v>0</v>
      </c>
      <c r="M21" s="12"/>
      <c r="N21" s="12"/>
      <c r="O21" s="12"/>
      <c r="P21" s="12"/>
      <c r="Q21" s="42"/>
    </row>
    <row r="22" spans="1:17" s="28" customFormat="1" ht="30" x14ac:dyDescent="0.2">
      <c r="A22" s="47">
        <v>11</v>
      </c>
      <c r="B22" s="43" t="s">
        <v>42</v>
      </c>
      <c r="C22" s="44">
        <v>10129996</v>
      </c>
      <c r="D22" s="45" t="s">
        <v>60</v>
      </c>
      <c r="E22" s="45">
        <v>1</v>
      </c>
      <c r="F22" s="13">
        <v>65.180000000000007</v>
      </c>
      <c r="G22" s="13">
        <f t="shared" si="0"/>
        <v>65.180000000000007</v>
      </c>
      <c r="H22" s="13"/>
      <c r="I22" s="13"/>
      <c r="J22" s="13">
        <f t="shared" si="1"/>
        <v>0</v>
      </c>
      <c r="K22" s="13">
        <f t="shared" si="2"/>
        <v>0</v>
      </c>
      <c r="L22" s="13">
        <f t="shared" si="3"/>
        <v>0</v>
      </c>
      <c r="M22" s="12"/>
      <c r="N22" s="12"/>
      <c r="O22" s="12"/>
      <c r="P22" s="12"/>
      <c r="Q22" s="42"/>
    </row>
    <row r="23" spans="1:17" s="28" customFormat="1" ht="30" x14ac:dyDescent="0.2">
      <c r="A23" s="47">
        <v>12</v>
      </c>
      <c r="B23" s="43" t="s">
        <v>48</v>
      </c>
      <c r="C23" s="44">
        <v>10124073</v>
      </c>
      <c r="D23" s="45" t="s">
        <v>60</v>
      </c>
      <c r="E23" s="45">
        <v>1</v>
      </c>
      <c r="F23" s="13">
        <v>21.66</v>
      </c>
      <c r="G23" s="13">
        <f t="shared" si="0"/>
        <v>21.66</v>
      </c>
      <c r="H23" s="13"/>
      <c r="I23" s="13"/>
      <c r="J23" s="13">
        <f t="shared" si="1"/>
        <v>0</v>
      </c>
      <c r="K23" s="13">
        <f t="shared" si="2"/>
        <v>0</v>
      </c>
      <c r="L23" s="13">
        <f t="shared" si="3"/>
        <v>0</v>
      </c>
      <c r="M23" s="12"/>
      <c r="N23" s="12"/>
      <c r="O23" s="12"/>
      <c r="P23" s="12"/>
      <c r="Q23" s="42"/>
    </row>
    <row r="24" spans="1:17" s="28" customFormat="1" ht="30" x14ac:dyDescent="0.2">
      <c r="A24" s="47">
        <v>13</v>
      </c>
      <c r="B24" s="43" t="s">
        <v>50</v>
      </c>
      <c r="C24" s="44">
        <v>10129997</v>
      </c>
      <c r="D24" s="45" t="s">
        <v>60</v>
      </c>
      <c r="E24" s="45">
        <v>1</v>
      </c>
      <c r="F24" s="13">
        <v>14.75</v>
      </c>
      <c r="G24" s="13">
        <f t="shared" si="0"/>
        <v>14.75</v>
      </c>
      <c r="H24" s="13"/>
      <c r="I24" s="13"/>
      <c r="J24" s="13">
        <f t="shared" si="1"/>
        <v>0</v>
      </c>
      <c r="K24" s="13">
        <f t="shared" si="2"/>
        <v>0</v>
      </c>
      <c r="L24" s="13">
        <f t="shared" si="3"/>
        <v>0</v>
      </c>
      <c r="M24" s="12"/>
      <c r="N24" s="12"/>
      <c r="O24" s="12"/>
      <c r="P24" s="12"/>
      <c r="Q24" s="42"/>
    </row>
    <row r="25" spans="1:17" s="28" customFormat="1" ht="30" x14ac:dyDescent="0.2">
      <c r="A25" s="47">
        <v>14</v>
      </c>
      <c r="B25" s="43" t="s">
        <v>62</v>
      </c>
      <c r="C25" s="44">
        <v>10102231</v>
      </c>
      <c r="D25" s="45" t="s">
        <v>60</v>
      </c>
      <c r="E25" s="45">
        <v>1</v>
      </c>
      <c r="F25" s="13">
        <v>480.28</v>
      </c>
      <c r="G25" s="13">
        <f t="shared" si="0"/>
        <v>480.28</v>
      </c>
      <c r="H25" s="13"/>
      <c r="I25" s="13"/>
      <c r="J25" s="13">
        <f t="shared" si="1"/>
        <v>0</v>
      </c>
      <c r="K25" s="13">
        <f t="shared" si="2"/>
        <v>0</v>
      </c>
      <c r="L25" s="13">
        <f t="shared" si="3"/>
        <v>0</v>
      </c>
      <c r="M25" s="12"/>
      <c r="N25" s="12"/>
      <c r="O25" s="12"/>
      <c r="P25" s="12"/>
      <c r="Q25" s="42"/>
    </row>
    <row r="26" spans="1:17" s="28" customFormat="1" ht="30" x14ac:dyDescent="0.2">
      <c r="A26" s="47">
        <v>15</v>
      </c>
      <c r="B26" s="43" t="s">
        <v>51</v>
      </c>
      <c r="C26" s="44">
        <v>10148888</v>
      </c>
      <c r="D26" s="45" t="s">
        <v>60</v>
      </c>
      <c r="E26" s="45">
        <v>1</v>
      </c>
      <c r="F26" s="13">
        <v>16.12</v>
      </c>
      <c r="G26" s="13">
        <f t="shared" si="0"/>
        <v>16.12</v>
      </c>
      <c r="H26" s="13"/>
      <c r="I26" s="13"/>
      <c r="J26" s="13">
        <f t="shared" si="1"/>
        <v>0</v>
      </c>
      <c r="K26" s="13">
        <f t="shared" si="2"/>
        <v>0</v>
      </c>
      <c r="L26" s="13">
        <f t="shared" si="3"/>
        <v>0</v>
      </c>
      <c r="M26" s="12"/>
      <c r="N26" s="12"/>
      <c r="O26" s="12"/>
      <c r="P26" s="12"/>
      <c r="Q26" s="42"/>
    </row>
    <row r="27" spans="1:17" s="28" customFormat="1" ht="30" x14ac:dyDescent="0.2">
      <c r="A27" s="47">
        <v>16</v>
      </c>
      <c r="B27" s="43" t="s">
        <v>63</v>
      </c>
      <c r="C27" s="44">
        <v>10118529</v>
      </c>
      <c r="D27" s="45" t="s">
        <v>60</v>
      </c>
      <c r="E27" s="45">
        <v>1</v>
      </c>
      <c r="F27" s="13">
        <v>166.83</v>
      </c>
      <c r="G27" s="13">
        <f t="shared" si="0"/>
        <v>166.83</v>
      </c>
      <c r="H27" s="13"/>
      <c r="I27" s="13"/>
      <c r="J27" s="13">
        <f t="shared" si="1"/>
        <v>0</v>
      </c>
      <c r="K27" s="13">
        <f t="shared" si="2"/>
        <v>0</v>
      </c>
      <c r="L27" s="13">
        <f t="shared" si="3"/>
        <v>0</v>
      </c>
      <c r="M27" s="12"/>
      <c r="N27" s="12"/>
      <c r="O27" s="12"/>
      <c r="P27" s="12"/>
      <c r="Q27" s="42"/>
    </row>
    <row r="28" spans="1:17" s="28" customFormat="1" ht="30" x14ac:dyDescent="0.2">
      <c r="A28" s="47">
        <v>17</v>
      </c>
      <c r="B28" s="43" t="s">
        <v>41</v>
      </c>
      <c r="C28" s="44">
        <v>10118506</v>
      </c>
      <c r="D28" s="45" t="s">
        <v>60</v>
      </c>
      <c r="E28" s="45">
        <v>1</v>
      </c>
      <c r="F28" s="13">
        <v>64.59</v>
      </c>
      <c r="G28" s="13">
        <f t="shared" si="0"/>
        <v>64.59</v>
      </c>
      <c r="H28" s="13"/>
      <c r="I28" s="13"/>
      <c r="J28" s="13">
        <f t="shared" si="1"/>
        <v>0</v>
      </c>
      <c r="K28" s="13">
        <f t="shared" si="2"/>
        <v>0</v>
      </c>
      <c r="L28" s="13">
        <f t="shared" si="3"/>
        <v>0</v>
      </c>
      <c r="M28" s="12"/>
      <c r="N28" s="12"/>
      <c r="O28" s="12"/>
      <c r="P28" s="12"/>
      <c r="Q28" s="42"/>
    </row>
    <row r="29" spans="1:17" s="28" customFormat="1" ht="30" x14ac:dyDescent="0.2">
      <c r="A29" s="47">
        <v>18</v>
      </c>
      <c r="B29" s="43" t="s">
        <v>44</v>
      </c>
      <c r="C29" s="44">
        <v>10118728</v>
      </c>
      <c r="D29" s="45" t="s">
        <v>60</v>
      </c>
      <c r="E29" s="45">
        <v>1</v>
      </c>
      <c r="F29" s="13">
        <v>103.95</v>
      </c>
      <c r="G29" s="13">
        <f t="shared" si="0"/>
        <v>103.95</v>
      </c>
      <c r="H29" s="13"/>
      <c r="I29" s="13"/>
      <c r="J29" s="13">
        <f t="shared" si="1"/>
        <v>0</v>
      </c>
      <c r="K29" s="13">
        <f t="shared" si="2"/>
        <v>0</v>
      </c>
      <c r="L29" s="13">
        <f t="shared" si="3"/>
        <v>0</v>
      </c>
      <c r="M29" s="12"/>
      <c r="N29" s="12"/>
      <c r="O29" s="12"/>
      <c r="P29" s="12"/>
      <c r="Q29" s="42"/>
    </row>
    <row r="30" spans="1:17" s="28" customFormat="1" ht="30" x14ac:dyDescent="0.2">
      <c r="A30" s="47">
        <v>19</v>
      </c>
      <c r="B30" s="43" t="s">
        <v>45</v>
      </c>
      <c r="C30" s="44">
        <v>10118527</v>
      </c>
      <c r="D30" s="45" t="s">
        <v>60</v>
      </c>
      <c r="E30" s="45">
        <v>1</v>
      </c>
      <c r="F30" s="13">
        <v>116.74</v>
      </c>
      <c r="G30" s="13">
        <f t="shared" si="0"/>
        <v>116.74</v>
      </c>
      <c r="H30" s="13"/>
      <c r="I30" s="13"/>
      <c r="J30" s="13">
        <f t="shared" si="1"/>
        <v>0</v>
      </c>
      <c r="K30" s="13">
        <f t="shared" si="2"/>
        <v>0</v>
      </c>
      <c r="L30" s="13">
        <f t="shared" si="3"/>
        <v>0</v>
      </c>
      <c r="M30" s="12"/>
      <c r="N30" s="12"/>
      <c r="O30" s="12"/>
      <c r="P30" s="12"/>
      <c r="Q30" s="42"/>
    </row>
    <row r="31" spans="1:17" s="28" customFormat="1" ht="30" x14ac:dyDescent="0.2">
      <c r="A31" s="47">
        <v>20</v>
      </c>
      <c r="B31" s="43" t="s">
        <v>46</v>
      </c>
      <c r="C31" s="44">
        <v>10118763</v>
      </c>
      <c r="D31" s="45" t="s">
        <v>60</v>
      </c>
      <c r="E31" s="45">
        <v>1</v>
      </c>
      <c r="F31" s="13">
        <v>166.83</v>
      </c>
      <c r="G31" s="13">
        <f t="shared" si="0"/>
        <v>166.83</v>
      </c>
      <c r="H31" s="13"/>
      <c r="I31" s="13"/>
      <c r="J31" s="13">
        <f t="shared" si="1"/>
        <v>0</v>
      </c>
      <c r="K31" s="13">
        <f t="shared" si="2"/>
        <v>0</v>
      </c>
      <c r="L31" s="13">
        <f t="shared" si="3"/>
        <v>0</v>
      </c>
      <c r="M31" s="12"/>
      <c r="N31" s="12"/>
      <c r="O31" s="12"/>
      <c r="P31" s="12"/>
      <c r="Q31" s="42"/>
    </row>
    <row r="32" spans="1:17" s="28" customFormat="1" ht="30" x14ac:dyDescent="0.2">
      <c r="A32" s="47">
        <v>21</v>
      </c>
      <c r="B32" s="43" t="s">
        <v>47</v>
      </c>
      <c r="C32" s="44">
        <v>10118528</v>
      </c>
      <c r="D32" s="45" t="s">
        <v>60</v>
      </c>
      <c r="E32" s="45">
        <v>1</v>
      </c>
      <c r="F32" s="13">
        <v>351.66</v>
      </c>
      <c r="G32" s="13">
        <f t="shared" si="0"/>
        <v>351.66</v>
      </c>
      <c r="H32" s="13"/>
      <c r="I32" s="13"/>
      <c r="J32" s="13">
        <f t="shared" si="1"/>
        <v>0</v>
      </c>
      <c r="K32" s="13">
        <f t="shared" si="2"/>
        <v>0</v>
      </c>
      <c r="L32" s="13">
        <f t="shared" si="3"/>
        <v>0</v>
      </c>
      <c r="M32" s="12"/>
      <c r="N32" s="12"/>
      <c r="O32" s="12"/>
      <c r="P32" s="12"/>
      <c r="Q32" s="42"/>
    </row>
    <row r="33" spans="1:17" s="28" customFormat="1" ht="30" x14ac:dyDescent="0.2">
      <c r="A33" s="47">
        <v>22</v>
      </c>
      <c r="B33" s="43" t="s">
        <v>49</v>
      </c>
      <c r="C33" s="44">
        <v>10119027</v>
      </c>
      <c r="D33" s="45" t="s">
        <v>60</v>
      </c>
      <c r="E33" s="45">
        <v>1</v>
      </c>
      <c r="F33" s="13">
        <v>372.25</v>
      </c>
      <c r="G33" s="13">
        <f t="shared" si="0"/>
        <v>372.25</v>
      </c>
      <c r="H33" s="13"/>
      <c r="I33" s="13"/>
      <c r="J33" s="13">
        <f t="shared" si="1"/>
        <v>0</v>
      </c>
      <c r="K33" s="13">
        <f t="shared" si="2"/>
        <v>0</v>
      </c>
      <c r="L33" s="13">
        <f t="shared" si="3"/>
        <v>0</v>
      </c>
      <c r="M33" s="12"/>
      <c r="N33" s="12"/>
      <c r="O33" s="12"/>
      <c r="P33" s="12"/>
      <c r="Q33" s="42"/>
    </row>
    <row r="34" spans="1:17" s="28" customFormat="1" ht="30" x14ac:dyDescent="0.2">
      <c r="A34" s="47">
        <v>23</v>
      </c>
      <c r="B34" s="43" t="s">
        <v>52</v>
      </c>
      <c r="C34" s="44">
        <v>10118507</v>
      </c>
      <c r="D34" s="45" t="s">
        <v>60</v>
      </c>
      <c r="E34" s="45">
        <v>1</v>
      </c>
      <c r="F34" s="13">
        <v>33.71</v>
      </c>
      <c r="G34" s="13">
        <f t="shared" si="0"/>
        <v>33.71</v>
      </c>
      <c r="H34" s="13"/>
      <c r="I34" s="13"/>
      <c r="J34" s="13">
        <f t="shared" si="1"/>
        <v>0</v>
      </c>
      <c r="K34" s="13">
        <f t="shared" si="2"/>
        <v>0</v>
      </c>
      <c r="L34" s="13">
        <f t="shared" si="3"/>
        <v>0</v>
      </c>
      <c r="M34" s="12"/>
      <c r="N34" s="12"/>
      <c r="O34" s="12"/>
      <c r="P34" s="12"/>
      <c r="Q34" s="42"/>
    </row>
    <row r="35" spans="1:17" s="28" customFormat="1" ht="30" x14ac:dyDescent="0.2">
      <c r="A35" s="47">
        <v>24</v>
      </c>
      <c r="B35" s="43" t="s">
        <v>53</v>
      </c>
      <c r="C35" s="44">
        <v>10117984</v>
      </c>
      <c r="D35" s="45" t="s">
        <v>60</v>
      </c>
      <c r="E35" s="45">
        <v>1</v>
      </c>
      <c r="F35" s="13">
        <v>31.4</v>
      </c>
      <c r="G35" s="13">
        <f t="shared" si="0"/>
        <v>31.4</v>
      </c>
      <c r="H35" s="13"/>
      <c r="I35" s="13"/>
      <c r="J35" s="13">
        <f t="shared" si="1"/>
        <v>0</v>
      </c>
      <c r="K35" s="13">
        <f t="shared" si="2"/>
        <v>0</v>
      </c>
      <c r="L35" s="13">
        <f t="shared" si="3"/>
        <v>0</v>
      </c>
      <c r="M35" s="12"/>
      <c r="N35" s="12"/>
      <c r="O35" s="12"/>
      <c r="P35" s="12"/>
      <c r="Q35" s="42"/>
    </row>
    <row r="36" spans="1:17" s="28" customFormat="1" ht="30" x14ac:dyDescent="0.2">
      <c r="A36" s="47">
        <v>25</v>
      </c>
      <c r="B36" s="43" t="s">
        <v>54</v>
      </c>
      <c r="C36" s="44">
        <v>10119055</v>
      </c>
      <c r="D36" s="45" t="s">
        <v>60</v>
      </c>
      <c r="E36" s="45">
        <v>1</v>
      </c>
      <c r="F36" s="13">
        <v>55.01</v>
      </c>
      <c r="G36" s="13">
        <f t="shared" si="0"/>
        <v>55.01</v>
      </c>
      <c r="H36" s="13"/>
      <c r="I36" s="13"/>
      <c r="J36" s="13">
        <f t="shared" si="1"/>
        <v>0</v>
      </c>
      <c r="K36" s="13">
        <f t="shared" si="2"/>
        <v>0</v>
      </c>
      <c r="L36" s="13">
        <f t="shared" si="3"/>
        <v>0</v>
      </c>
      <c r="M36" s="12"/>
      <c r="N36" s="12"/>
      <c r="O36" s="12"/>
      <c r="P36" s="12"/>
      <c r="Q36" s="42"/>
    </row>
    <row r="37" spans="1:17" s="28" customFormat="1" ht="15" x14ac:dyDescent="0.2">
      <c r="A37" s="47">
        <v>26</v>
      </c>
      <c r="B37" s="43" t="s">
        <v>64</v>
      </c>
      <c r="C37" s="44">
        <v>10002662</v>
      </c>
      <c r="D37" s="45" t="s">
        <v>58</v>
      </c>
      <c r="E37" s="45">
        <v>1</v>
      </c>
      <c r="F37" s="13">
        <v>128.47999999999999</v>
      </c>
      <c r="G37" s="13">
        <f t="shared" si="0"/>
        <v>128.47999999999999</v>
      </c>
      <c r="H37" s="13"/>
      <c r="I37" s="13"/>
      <c r="J37" s="13">
        <f t="shared" si="1"/>
        <v>0</v>
      </c>
      <c r="K37" s="13">
        <f t="shared" si="2"/>
        <v>0</v>
      </c>
      <c r="L37" s="13">
        <f t="shared" si="3"/>
        <v>0</v>
      </c>
      <c r="M37" s="12"/>
      <c r="N37" s="12"/>
      <c r="O37" s="12"/>
      <c r="P37" s="12"/>
      <c r="Q37" s="42"/>
    </row>
    <row r="38" spans="1:17" s="28" customFormat="1" ht="15" x14ac:dyDescent="0.2">
      <c r="A38" s="47">
        <v>27</v>
      </c>
      <c r="B38" s="43" t="s">
        <v>65</v>
      </c>
      <c r="C38" s="44">
        <v>10002676</v>
      </c>
      <c r="D38" s="45" t="s">
        <v>58</v>
      </c>
      <c r="E38" s="45">
        <v>1</v>
      </c>
      <c r="F38" s="13">
        <v>72.47</v>
      </c>
      <c r="G38" s="13">
        <f t="shared" si="0"/>
        <v>72.47</v>
      </c>
      <c r="H38" s="13"/>
      <c r="I38" s="13"/>
      <c r="J38" s="13">
        <f t="shared" si="1"/>
        <v>0</v>
      </c>
      <c r="K38" s="13">
        <f t="shared" si="2"/>
        <v>0</v>
      </c>
      <c r="L38" s="13">
        <f t="shared" si="3"/>
        <v>0</v>
      </c>
      <c r="M38" s="12"/>
      <c r="N38" s="12"/>
      <c r="O38" s="12"/>
      <c r="P38" s="12"/>
      <c r="Q38" s="42"/>
    </row>
    <row r="39" spans="1:17" s="28" customFormat="1" ht="15" x14ac:dyDescent="0.2">
      <c r="A39" s="47">
        <v>28</v>
      </c>
      <c r="B39" s="43" t="s">
        <v>66</v>
      </c>
      <c r="C39" s="44">
        <v>10002678</v>
      </c>
      <c r="D39" s="45" t="s">
        <v>58</v>
      </c>
      <c r="E39" s="45">
        <v>1</v>
      </c>
      <c r="F39" s="13">
        <v>72.47</v>
      </c>
      <c r="G39" s="13">
        <f t="shared" si="0"/>
        <v>72.47</v>
      </c>
      <c r="H39" s="13"/>
      <c r="I39" s="13"/>
      <c r="J39" s="13">
        <f t="shared" si="1"/>
        <v>0</v>
      </c>
      <c r="K39" s="13">
        <f t="shared" si="2"/>
        <v>0</v>
      </c>
      <c r="L39" s="13">
        <f t="shared" si="3"/>
        <v>0</v>
      </c>
      <c r="M39" s="12"/>
      <c r="N39" s="12"/>
      <c r="O39" s="12"/>
      <c r="P39" s="12"/>
      <c r="Q39" s="42"/>
    </row>
    <row r="40" spans="1:17" s="28" customFormat="1" ht="15" x14ac:dyDescent="0.2">
      <c r="A40" s="47">
        <v>29</v>
      </c>
      <c r="B40" s="43" t="s">
        <v>67</v>
      </c>
      <c r="C40" s="44">
        <v>10002358</v>
      </c>
      <c r="D40" s="45" t="s">
        <v>58</v>
      </c>
      <c r="E40" s="45">
        <v>1</v>
      </c>
      <c r="F40" s="13">
        <v>284.33</v>
      </c>
      <c r="G40" s="13">
        <f t="shared" si="0"/>
        <v>284.33</v>
      </c>
      <c r="H40" s="13"/>
      <c r="I40" s="13"/>
      <c r="J40" s="13">
        <f t="shared" si="1"/>
        <v>0</v>
      </c>
      <c r="K40" s="13">
        <f t="shared" si="2"/>
        <v>0</v>
      </c>
      <c r="L40" s="13">
        <f t="shared" si="3"/>
        <v>0</v>
      </c>
      <c r="M40" s="12"/>
      <c r="N40" s="12"/>
      <c r="O40" s="12"/>
      <c r="P40" s="12"/>
      <c r="Q40" s="42"/>
    </row>
    <row r="41" spans="1:17" s="28" customFormat="1" ht="15" x14ac:dyDescent="0.2">
      <c r="A41" s="47">
        <v>30</v>
      </c>
      <c r="B41" s="43" t="s">
        <v>68</v>
      </c>
      <c r="C41" s="44">
        <v>10002366</v>
      </c>
      <c r="D41" s="45" t="s">
        <v>58</v>
      </c>
      <c r="E41" s="45">
        <v>1</v>
      </c>
      <c r="F41" s="13">
        <v>190.3</v>
      </c>
      <c r="G41" s="13">
        <f t="shared" si="0"/>
        <v>190.3</v>
      </c>
      <c r="H41" s="13"/>
      <c r="I41" s="13"/>
      <c r="J41" s="13">
        <f t="shared" si="1"/>
        <v>0</v>
      </c>
      <c r="K41" s="13">
        <f t="shared" si="2"/>
        <v>0</v>
      </c>
      <c r="L41" s="13">
        <f t="shared" si="3"/>
        <v>0</v>
      </c>
      <c r="M41" s="12"/>
      <c r="N41" s="12"/>
      <c r="O41" s="12"/>
      <c r="P41" s="12"/>
      <c r="Q41" s="42"/>
    </row>
    <row r="42" spans="1:17" s="28" customFormat="1" ht="15" x14ac:dyDescent="0.2">
      <c r="A42" s="47">
        <v>31</v>
      </c>
      <c r="B42" s="43" t="s">
        <v>69</v>
      </c>
      <c r="C42" s="44">
        <v>10002374</v>
      </c>
      <c r="D42" s="45" t="s">
        <v>58</v>
      </c>
      <c r="E42" s="45">
        <v>1</v>
      </c>
      <c r="F42" s="13">
        <v>285.18</v>
      </c>
      <c r="G42" s="13">
        <f t="shared" si="0"/>
        <v>285.18</v>
      </c>
      <c r="H42" s="13"/>
      <c r="I42" s="13"/>
      <c r="J42" s="13">
        <f t="shared" si="1"/>
        <v>0</v>
      </c>
      <c r="K42" s="13">
        <f t="shared" si="2"/>
        <v>0</v>
      </c>
      <c r="L42" s="13">
        <f t="shared" si="3"/>
        <v>0</v>
      </c>
      <c r="M42" s="12"/>
      <c r="N42" s="12"/>
      <c r="O42" s="12"/>
      <c r="P42" s="12"/>
      <c r="Q42" s="42"/>
    </row>
    <row r="43" spans="1:17" s="28" customFormat="1" ht="15" x14ac:dyDescent="0.2">
      <c r="A43" s="47">
        <v>32</v>
      </c>
      <c r="B43" s="43" t="s">
        <v>70</v>
      </c>
      <c r="C43" s="44">
        <v>10002376</v>
      </c>
      <c r="D43" s="45" t="s">
        <v>58</v>
      </c>
      <c r="E43" s="45">
        <v>1</v>
      </c>
      <c r="F43" s="13">
        <v>284.33</v>
      </c>
      <c r="G43" s="13">
        <f t="shared" si="0"/>
        <v>284.33</v>
      </c>
      <c r="H43" s="13"/>
      <c r="I43" s="13"/>
      <c r="J43" s="13">
        <f t="shared" si="1"/>
        <v>0</v>
      </c>
      <c r="K43" s="13">
        <f t="shared" si="2"/>
        <v>0</v>
      </c>
      <c r="L43" s="13">
        <f t="shared" si="3"/>
        <v>0</v>
      </c>
      <c r="M43" s="12"/>
      <c r="N43" s="12"/>
      <c r="O43" s="12"/>
      <c r="P43" s="12"/>
      <c r="Q43" s="42"/>
    </row>
    <row r="44" spans="1:17" ht="14.25" x14ac:dyDescent="0.2">
      <c r="A44" s="14"/>
      <c r="B44" s="15"/>
      <c r="C44" s="16"/>
      <c r="D44" s="14"/>
      <c r="E44" s="17"/>
      <c r="F44" s="18" t="s">
        <v>13</v>
      </c>
      <c r="G44" s="48">
        <f>SUM(G12:G43)</f>
        <v>5950.7199999999993</v>
      </c>
      <c r="H44" s="51">
        <f>ROUND((G44-K44)/G44*100,2)</f>
        <v>100</v>
      </c>
      <c r="I44" s="18"/>
      <c r="J44" s="18"/>
      <c r="K44" s="18">
        <f>SUM(K12:K43)</f>
        <v>0</v>
      </c>
      <c r="L44" s="18">
        <f>SUM(L12:L43)</f>
        <v>0</v>
      </c>
      <c r="M44" s="19"/>
      <c r="N44" s="19"/>
      <c r="O44" s="19"/>
      <c r="P44" s="19"/>
      <c r="Q44" s="42"/>
    </row>
    <row r="45" spans="1:17" ht="15" x14ac:dyDescent="0.2">
      <c r="A45" s="14"/>
      <c r="B45" s="15"/>
      <c r="C45" s="16"/>
      <c r="D45" s="14"/>
      <c r="E45" s="17"/>
      <c r="F45" s="20"/>
      <c r="G45" s="49"/>
      <c r="H45" s="18"/>
      <c r="I45" s="18"/>
      <c r="J45" s="18"/>
      <c r="K45" s="31"/>
      <c r="L45" s="31"/>
      <c r="M45" s="19"/>
      <c r="N45" s="19"/>
      <c r="O45" s="19"/>
      <c r="P45" s="19"/>
    </row>
    <row r="46" spans="1:17" ht="15" x14ac:dyDescent="0.2">
      <c r="A46" s="14"/>
      <c r="B46" s="15"/>
      <c r="C46" s="16"/>
      <c r="D46" s="14"/>
      <c r="E46" s="17"/>
      <c r="F46" s="20"/>
      <c r="G46" s="49"/>
      <c r="I46" s="18"/>
      <c r="J46" s="18"/>
      <c r="K46" s="31"/>
      <c r="L46" s="31"/>
      <c r="M46" s="19"/>
      <c r="N46" s="19"/>
      <c r="O46" s="19"/>
      <c r="P46" s="19"/>
    </row>
    <row r="47" spans="1:17" ht="14.25" x14ac:dyDescent="0.2">
      <c r="A47" s="53" t="s">
        <v>71</v>
      </c>
      <c r="B47" s="54"/>
      <c r="C47" s="55">
        <v>443911.1</v>
      </c>
      <c r="F47" s="21"/>
      <c r="G47" s="57">
        <f>G44*1.18</f>
        <v>7021.8495999999986</v>
      </c>
      <c r="J47" s="40"/>
      <c r="K47" s="40"/>
      <c r="L47" s="40"/>
      <c r="M47" s="36"/>
      <c r="N47" s="36"/>
      <c r="O47" s="36"/>
      <c r="P47" s="36"/>
    </row>
    <row r="48" spans="1:17" ht="14.25" x14ac:dyDescent="0.2">
      <c r="A48" s="53" t="s">
        <v>14</v>
      </c>
      <c r="B48" s="53"/>
      <c r="C48" s="55">
        <f>C47*1.18</f>
        <v>523815.09799999994</v>
      </c>
      <c r="F48" s="21"/>
      <c r="G48" s="50"/>
      <c r="J48" s="40"/>
      <c r="K48" s="40"/>
      <c r="L48" s="40"/>
      <c r="M48" s="36"/>
      <c r="N48" s="36"/>
      <c r="O48" s="36"/>
      <c r="P48" s="36"/>
    </row>
    <row r="49" spans="1:16" x14ac:dyDescent="0.2">
      <c r="G49" s="22"/>
      <c r="J49" s="40"/>
      <c r="K49" s="40"/>
      <c r="L49" s="40"/>
      <c r="M49" s="36"/>
      <c r="N49" s="36"/>
      <c r="O49" s="36"/>
      <c r="P49" s="36"/>
    </row>
    <row r="50" spans="1:16" x14ac:dyDescent="0.2">
      <c r="A50" s="38" t="s">
        <v>15</v>
      </c>
      <c r="B50" s="38"/>
      <c r="C50" s="38"/>
      <c r="D50" s="38"/>
      <c r="E50" s="38"/>
      <c r="F50" s="38"/>
      <c r="G50" s="38"/>
      <c r="H50" s="38"/>
      <c r="I50" s="38"/>
      <c r="J50" s="40"/>
      <c r="K50" s="40"/>
      <c r="L50" s="40"/>
      <c r="M50" s="36"/>
      <c r="N50" s="36"/>
      <c r="O50" s="36"/>
      <c r="P50" s="36"/>
    </row>
    <row r="51" spans="1:16" x14ac:dyDescent="0.2">
      <c r="A51" s="38" t="s">
        <v>16</v>
      </c>
      <c r="B51" s="38"/>
      <c r="C51" s="38"/>
      <c r="D51" s="38"/>
      <c r="E51" s="38"/>
      <c r="F51" s="38"/>
      <c r="G51" s="38"/>
      <c r="H51" s="38"/>
      <c r="I51" s="38"/>
      <c r="J51" s="40"/>
      <c r="K51" s="40"/>
      <c r="L51" s="40"/>
      <c r="M51" s="36"/>
      <c r="N51" s="36"/>
      <c r="O51" s="36"/>
      <c r="P51" s="36"/>
    </row>
    <row r="52" spans="1:16" x14ac:dyDescent="0.2">
      <c r="A52" s="38" t="s">
        <v>32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6"/>
      <c r="P52" s="36"/>
    </row>
    <row r="53" spans="1:16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6"/>
      <c r="P53" s="36"/>
    </row>
    <row r="54" spans="1:16" x14ac:dyDescent="0.2">
      <c r="A54" s="38" t="s">
        <v>31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6"/>
      <c r="P54" s="36"/>
    </row>
    <row r="55" spans="1:16" x14ac:dyDescent="0.2">
      <c r="A55" s="35"/>
      <c r="B55" s="35"/>
      <c r="C55" s="35"/>
      <c r="D55" s="35"/>
      <c r="E55" s="35"/>
      <c r="F55" s="23"/>
      <c r="G55" s="23"/>
      <c r="H55" s="23"/>
      <c r="I55" s="23"/>
      <c r="J55" s="23"/>
      <c r="K55" s="23"/>
      <c r="L55" s="23"/>
      <c r="M55" s="35"/>
      <c r="N55" s="35"/>
      <c r="O55" s="35"/>
      <c r="P55" s="35"/>
    </row>
    <row r="56" spans="1:16" x14ac:dyDescent="0.2">
      <c r="A56" s="37" t="s">
        <v>29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6"/>
      <c r="P56" s="36"/>
    </row>
    <row r="57" spans="1:16" x14ac:dyDescent="0.2">
      <c r="A57" s="41" t="s">
        <v>30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6"/>
      <c r="O57" s="36"/>
      <c r="P57" s="36"/>
    </row>
    <row r="58" spans="1:16" x14ac:dyDescent="0.2">
      <c r="A58" s="35"/>
      <c r="B58" s="35"/>
      <c r="C58" s="35"/>
      <c r="D58" s="35"/>
      <c r="E58" s="35"/>
      <c r="F58" s="23"/>
      <c r="G58" s="23"/>
      <c r="H58" s="23"/>
      <c r="I58" s="23"/>
      <c r="J58" s="23"/>
      <c r="K58" s="23"/>
      <c r="L58" s="23"/>
      <c r="M58" s="35"/>
      <c r="N58" s="35"/>
      <c r="O58" s="35"/>
      <c r="P58" s="35"/>
    </row>
    <row r="59" spans="1:16" x14ac:dyDescent="0.2">
      <c r="A59" s="33"/>
      <c r="B59" s="33"/>
      <c r="C59" s="33"/>
      <c r="D59" s="33"/>
      <c r="E59" s="33"/>
      <c r="F59" s="24"/>
      <c r="G59" s="24"/>
      <c r="H59" s="24"/>
      <c r="I59" s="24"/>
      <c r="J59" s="24"/>
      <c r="K59" s="24"/>
      <c r="L59" s="24"/>
      <c r="M59" s="33"/>
      <c r="N59" s="33"/>
      <c r="O59" s="33"/>
      <c r="P59" s="33"/>
    </row>
    <row r="60" spans="1:16" x14ac:dyDescent="0.2">
      <c r="A60" s="35"/>
      <c r="B60" s="35"/>
      <c r="C60" s="35"/>
      <c r="D60" s="35"/>
      <c r="E60" s="35"/>
      <c r="F60" s="23"/>
      <c r="G60" s="23"/>
      <c r="H60" s="23"/>
      <c r="I60" s="18"/>
      <c r="J60" s="29"/>
    </row>
    <row r="61" spans="1:16" x14ac:dyDescent="0.2">
      <c r="A61" s="58" t="s">
        <v>17</v>
      </c>
      <c r="B61" s="58"/>
      <c r="C61" s="58"/>
      <c r="D61" s="58"/>
      <c r="E61" s="58"/>
      <c r="F61" s="58"/>
      <c r="G61" s="22"/>
      <c r="J61" s="29"/>
    </row>
    <row r="62" spans="1:16" ht="15.75" x14ac:dyDescent="0.2">
      <c r="A62" s="59" t="s">
        <v>18</v>
      </c>
      <c r="B62" s="59"/>
      <c r="C62" s="59"/>
      <c r="D62" s="59"/>
      <c r="E62" s="59"/>
      <c r="F62" s="59"/>
      <c r="G62" s="22"/>
      <c r="J62" s="29"/>
    </row>
    <row r="63" spans="1:16" x14ac:dyDescent="0.2">
      <c r="A63" s="58" t="s">
        <v>17</v>
      </c>
      <c r="B63" s="58"/>
      <c r="C63" s="58"/>
      <c r="D63" s="58"/>
      <c r="E63" s="58"/>
      <c r="F63" s="58"/>
      <c r="G63" s="22"/>
      <c r="J63" s="29"/>
    </row>
    <row r="64" spans="1:16" ht="15.75" x14ac:dyDescent="0.2">
      <c r="A64" s="59" t="s">
        <v>19</v>
      </c>
      <c r="B64" s="59"/>
      <c r="C64" s="59"/>
      <c r="D64" s="59"/>
      <c r="E64" s="59"/>
      <c r="G64" s="22"/>
      <c r="J64" s="29"/>
      <c r="K64"/>
      <c r="L64"/>
      <c r="M64"/>
      <c r="N64"/>
      <c r="O64"/>
      <c r="P64"/>
    </row>
    <row r="65" spans="1:16" x14ac:dyDescent="0.2">
      <c r="K65"/>
      <c r="L65"/>
      <c r="M65"/>
      <c r="N65"/>
      <c r="O65"/>
      <c r="P65"/>
    </row>
    <row r="66" spans="1:16" x14ac:dyDescent="0.2">
      <c r="K66"/>
      <c r="L66"/>
      <c r="M66"/>
      <c r="N66"/>
      <c r="O66"/>
      <c r="P66"/>
    </row>
    <row r="67" spans="1:16" x14ac:dyDescent="0.2">
      <c r="K67"/>
      <c r="L67"/>
      <c r="M67"/>
      <c r="N67"/>
      <c r="O67"/>
      <c r="P67"/>
    </row>
    <row r="68" spans="1:16" x14ac:dyDescent="0.2">
      <c r="K68"/>
      <c r="L68"/>
      <c r="M68"/>
      <c r="N68"/>
      <c r="O68"/>
      <c r="P68"/>
    </row>
    <row r="69" spans="1:16" x14ac:dyDescent="0.2">
      <c r="K69"/>
      <c r="L69"/>
      <c r="M69"/>
      <c r="N69"/>
      <c r="O69"/>
      <c r="P69"/>
    </row>
    <row r="70" spans="1:16" x14ac:dyDescent="0.2">
      <c r="K70"/>
      <c r="L70"/>
      <c r="M70"/>
      <c r="N70"/>
      <c r="O70"/>
      <c r="P70"/>
    </row>
    <row r="71" spans="1:16" x14ac:dyDescent="0.2">
      <c r="K71"/>
      <c r="L71"/>
      <c r="M71"/>
      <c r="N71"/>
      <c r="O71"/>
      <c r="P71"/>
    </row>
    <row r="72" spans="1:16" x14ac:dyDescent="0.2">
      <c r="K72"/>
      <c r="L72"/>
      <c r="M72"/>
      <c r="N72"/>
      <c r="O72"/>
      <c r="P72"/>
    </row>
    <row r="73" spans="1:16" x14ac:dyDescent="0.2">
      <c r="K73"/>
      <c r="L73"/>
      <c r="M73"/>
      <c r="N73"/>
      <c r="O73"/>
      <c r="P73"/>
    </row>
    <row r="74" spans="1:16" x14ac:dyDescent="0.2">
      <c r="K74"/>
      <c r="L74"/>
      <c r="M74"/>
      <c r="N74"/>
      <c r="O74"/>
      <c r="P74"/>
    </row>
    <row r="75" spans="1:16" x14ac:dyDescent="0.2">
      <c r="K75"/>
      <c r="L75"/>
      <c r="M75"/>
      <c r="N75"/>
      <c r="O75"/>
      <c r="P75"/>
    </row>
    <row r="76" spans="1:16" x14ac:dyDescent="0.2">
      <c r="K76"/>
      <c r="L76"/>
      <c r="M76"/>
      <c r="N76"/>
      <c r="O76"/>
      <c r="P76"/>
    </row>
    <row r="77" spans="1:16" x14ac:dyDescent="0.2">
      <c r="K77"/>
      <c r="L77"/>
      <c r="M77"/>
      <c r="N77"/>
      <c r="O77"/>
      <c r="P77"/>
    </row>
    <row r="78" spans="1:16" x14ac:dyDescent="0.2">
      <c r="K78"/>
      <c r="L78"/>
      <c r="M78"/>
      <c r="N78"/>
      <c r="O78"/>
      <c r="P78"/>
    </row>
    <row r="79" spans="1:16" x14ac:dyDescent="0.2">
      <c r="K79"/>
      <c r="L79"/>
      <c r="M79"/>
      <c r="N79"/>
      <c r="O79"/>
      <c r="P79"/>
    </row>
    <row r="80" spans="1:16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</row>
    <row r="85" spans="1:16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1:16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</row>
    <row r="87" spans="1:16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1:16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16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</row>
    <row r="90" spans="1:16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</row>
  </sheetData>
  <customSheetViews>
    <customSheetView guid="{8543007E-9DFA-4D91-8CAB-1F20456B816C}" showPageBreaks="1">
      <selection activeCell="J79" sqref="J79"/>
      <pageMargins left="0.19685039370078741" right="0.19685039370078741" top="0.39370078740157483" bottom="0.23622047244094491" header="0" footer="0"/>
      <printOptions horizontalCentered="1"/>
      <pageSetup paperSize="9" scale="75" orientation="landscape" r:id="rId1"/>
    </customSheetView>
    <customSheetView guid="{C4CA4FD4-3537-4B0A-B4A8-E91B393B5AF5}" showPageBreaks="1">
      <selection activeCell="F12" sqref="A12:M186"/>
      <pageMargins left="0.19685039370078741" right="0.19685039370078741" top="0.39370078740157483" bottom="0.23622047244094491" header="0" footer="0"/>
      <printOptions horizontalCentered="1"/>
      <pageSetup paperSize="9" scale="75" orientation="landscape" r:id="rId2"/>
    </customSheetView>
    <customSheetView guid="{710EAACD-700F-4E04-9F01-6AC8CC320FBD}" showPageBreaks="1">
      <selection activeCell="C31" sqref="C31"/>
      <pageMargins left="0.19685039370078741" right="0.19685039370078741" top="0.39370078740157483" bottom="0.23622047244094491" header="0" footer="0"/>
      <printOptions horizontalCentered="1"/>
      <pageSetup paperSize="9" scale="75" orientation="landscape" r:id="rId3"/>
    </customSheetView>
    <customSheetView guid="{4C819BAC-86DB-4E1A-B4CC-1360F8F9C5EF}">
      <selection activeCell="L13" sqref="L13"/>
      <pageMargins left="0.19685039370078741" right="0.19685039370078741" top="0.39370078740157483" bottom="0.23622047244094491" header="0" footer="0"/>
      <printOptions horizontalCentered="1"/>
      <pageSetup paperSize="9" scale="75" orientation="landscape" r:id="rId4"/>
    </customSheetView>
    <customSheetView guid="{0D854366-3EEC-4932-92A4-C8C892E2B229}" topLeftCell="A172">
      <selection activeCell="F12" sqref="F12:F186"/>
      <pageMargins left="0.19685039370078741" right="0.19685039370078741" top="0.39370078740157483" bottom="0.23622047244094491" header="0" footer="0"/>
      <printOptions horizontalCentered="1"/>
      <pageSetup paperSize="9" scale="75" orientation="landscape" r:id="rId5"/>
    </customSheetView>
    <customSheetView guid="{8504593C-7AB2-4F64-A595-D18763BDEBAD}" showPageBreaks="1">
      <selection activeCell="C31" sqref="C31"/>
      <pageMargins left="0.19685039370078741" right="0.19685039370078741" top="0.39370078740157483" bottom="0.23622047244094491" header="0" footer="0"/>
      <printOptions horizontalCentered="1"/>
      <pageSetup paperSize="9" scale="75" orientation="landscape" r:id="rId6"/>
    </customSheetView>
  </customSheetViews>
  <mergeCells count="7">
    <mergeCell ref="A61:F61"/>
    <mergeCell ref="A62:F62"/>
    <mergeCell ref="A63:F63"/>
    <mergeCell ref="A64:E64"/>
    <mergeCell ref="A4:O4"/>
    <mergeCell ref="A6:O6"/>
    <mergeCell ref="A8:O8"/>
  </mergeCells>
  <printOptions horizontalCentered="1"/>
  <pageMargins left="0" right="0" top="0.39370078740157483" bottom="0.39370078740157483" header="0.31496062992125984" footer="0.31496062992125984"/>
  <pageSetup paperSize="9" scale="62" fitToHeight="3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workbookViewId="0">
      <pane ySplit="10" topLeftCell="A38" activePane="bottomLeft" state="frozen"/>
      <selection pane="bottomLeft" activeCell="C47" sqref="C47"/>
    </sheetView>
  </sheetViews>
  <sheetFormatPr defaultRowHeight="12.75" x14ac:dyDescent="0.2"/>
  <cols>
    <col min="1" max="1" width="5" style="2" customWidth="1"/>
    <col min="2" max="2" width="57.7109375" style="2" customWidth="1"/>
    <col min="3" max="3" width="11.28515625" style="2" customWidth="1"/>
    <col min="4" max="4" width="7" style="2" customWidth="1"/>
    <col min="5" max="5" width="8" style="3" customWidth="1"/>
    <col min="6" max="6" width="12" style="4" customWidth="1"/>
    <col min="7" max="7" width="12.7109375" style="4" customWidth="1"/>
    <col min="8" max="8" width="12.7109375" style="22" customWidth="1"/>
    <col min="9" max="9" width="15.140625" style="22" customWidth="1"/>
    <col min="10" max="10" width="12.42578125" style="22" customWidth="1"/>
    <col min="11" max="11" width="11.85546875" style="29" customWidth="1"/>
    <col min="12" max="12" width="11.140625" style="29" customWidth="1"/>
    <col min="13" max="13" width="14.42578125" style="1" customWidth="1"/>
    <col min="14" max="14" width="13.140625" style="1" customWidth="1"/>
    <col min="15" max="15" width="15.28515625" style="1" customWidth="1"/>
    <col min="16" max="16" width="11.42578125" customWidth="1"/>
    <col min="17" max="17" width="13.140625" bestFit="1" customWidth="1"/>
  </cols>
  <sheetData>
    <row r="1" spans="1:16" s="1" customFormat="1" x14ac:dyDescent="0.2">
      <c r="B1" s="36"/>
      <c r="C1" s="36"/>
      <c r="D1" s="36"/>
      <c r="E1" s="36"/>
      <c r="F1" s="36"/>
      <c r="G1" s="36"/>
      <c r="H1" s="36"/>
      <c r="I1" s="36"/>
      <c r="J1" s="36"/>
      <c r="L1" s="36"/>
      <c r="M1" s="36"/>
      <c r="N1" s="36"/>
      <c r="O1" s="34" t="s">
        <v>27</v>
      </c>
    </row>
    <row r="2" spans="1:16" s="1" customFormat="1" x14ac:dyDescent="0.2">
      <c r="B2" s="36"/>
      <c r="C2" s="36"/>
      <c r="D2" s="36"/>
      <c r="E2" s="36"/>
      <c r="F2" s="36"/>
      <c r="G2" s="36"/>
      <c r="H2" s="36"/>
      <c r="I2" s="36"/>
      <c r="J2" s="36"/>
      <c r="L2" s="36"/>
      <c r="M2" s="36"/>
      <c r="N2" s="36"/>
      <c r="O2" s="34" t="s">
        <v>28</v>
      </c>
    </row>
    <row r="3" spans="1:16" s="1" customFormat="1" x14ac:dyDescent="0.2">
      <c r="A3" s="2"/>
      <c r="B3" s="2"/>
      <c r="C3" s="2"/>
      <c r="D3" s="2"/>
      <c r="E3" s="3"/>
      <c r="F3" s="4"/>
      <c r="G3" s="4"/>
      <c r="H3" s="22"/>
      <c r="I3" s="22"/>
      <c r="J3" s="22"/>
      <c r="K3" s="29"/>
      <c r="L3" s="29"/>
    </row>
    <row r="4" spans="1:16" s="1" customFormat="1" x14ac:dyDescent="0.2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6" s="1" customFormat="1" x14ac:dyDescent="0.2">
      <c r="A5" s="2"/>
      <c r="B5" s="2"/>
      <c r="C5" s="2"/>
      <c r="D5" s="2"/>
      <c r="E5" s="3"/>
      <c r="F5" s="4"/>
      <c r="G5" s="4"/>
      <c r="H5" s="22"/>
      <c r="I5" s="22"/>
      <c r="J5" s="22"/>
      <c r="K5" s="29"/>
      <c r="L5" s="29"/>
    </row>
    <row r="6" spans="1:16" s="1" customFormat="1" x14ac:dyDescent="0.2">
      <c r="A6" s="60" t="s">
        <v>33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6" s="1" customFormat="1" x14ac:dyDescent="0.2">
      <c r="A7" s="2"/>
      <c r="B7" s="2"/>
      <c r="C7" s="2"/>
      <c r="D7" s="2"/>
      <c r="E7" s="3"/>
      <c r="F7" s="4"/>
      <c r="G7" s="4"/>
      <c r="H7" s="22"/>
      <c r="I7" s="22"/>
      <c r="J7" s="22"/>
      <c r="K7" s="29"/>
      <c r="L7" s="29"/>
    </row>
    <row r="8" spans="1:16" s="1" customFormat="1" x14ac:dyDescent="0.2">
      <c r="A8" s="60" t="s">
        <v>56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6" s="1" customFormat="1" ht="13.5" thickBot="1" x14ac:dyDescent="0.25">
      <c r="A9" s="2"/>
      <c r="B9" s="2"/>
      <c r="C9" s="2"/>
      <c r="D9" s="2"/>
      <c r="E9" s="3"/>
      <c r="F9" s="4"/>
      <c r="G9" s="4"/>
      <c r="H9" s="22"/>
      <c r="I9" s="22"/>
      <c r="J9" s="22"/>
      <c r="K9" s="29"/>
      <c r="L9" s="29"/>
    </row>
    <row r="10" spans="1:16" s="11" customFormat="1" ht="103.5" customHeight="1" thickBot="1" x14ac:dyDescent="0.25">
      <c r="A10" s="5" t="s">
        <v>0</v>
      </c>
      <c r="B10" s="6" t="s">
        <v>4</v>
      </c>
      <c r="C10" s="7" t="s">
        <v>1</v>
      </c>
      <c r="D10" s="6" t="s">
        <v>5</v>
      </c>
      <c r="E10" s="8" t="s">
        <v>2</v>
      </c>
      <c r="F10" s="9" t="s">
        <v>20</v>
      </c>
      <c r="G10" s="9" t="s">
        <v>6</v>
      </c>
      <c r="H10" s="9" t="s">
        <v>7</v>
      </c>
      <c r="I10" s="9" t="s">
        <v>8</v>
      </c>
      <c r="J10" s="30" t="s">
        <v>23</v>
      </c>
      <c r="K10" s="9" t="s">
        <v>24</v>
      </c>
      <c r="L10" s="9" t="s">
        <v>25</v>
      </c>
      <c r="M10" s="10" t="s">
        <v>21</v>
      </c>
      <c r="N10" s="10" t="s">
        <v>34</v>
      </c>
      <c r="O10" s="10" t="s">
        <v>22</v>
      </c>
      <c r="P10" s="10" t="s">
        <v>72</v>
      </c>
    </row>
    <row r="11" spans="1:16" s="52" customFormat="1" ht="21" x14ac:dyDescent="0.2">
      <c r="A11" s="25">
        <v>1</v>
      </c>
      <c r="B11" s="25">
        <v>2</v>
      </c>
      <c r="C11" s="26">
        <v>3</v>
      </c>
      <c r="D11" s="25">
        <v>4</v>
      </c>
      <c r="E11" s="25">
        <v>5</v>
      </c>
      <c r="F11" s="25">
        <v>6</v>
      </c>
      <c r="G11" s="27" t="s">
        <v>9</v>
      </c>
      <c r="H11" s="32">
        <v>8</v>
      </c>
      <c r="I11" s="32">
        <v>9</v>
      </c>
      <c r="J11" s="27" t="s">
        <v>10</v>
      </c>
      <c r="K11" s="27" t="s">
        <v>11</v>
      </c>
      <c r="L11" s="27" t="s">
        <v>12</v>
      </c>
      <c r="M11" s="25">
        <v>13</v>
      </c>
      <c r="N11" s="25">
        <v>14</v>
      </c>
      <c r="O11" s="25">
        <v>15</v>
      </c>
      <c r="P11" s="25">
        <v>16</v>
      </c>
    </row>
    <row r="12" spans="1:16" s="11" customFormat="1" ht="15" x14ac:dyDescent="0.2">
      <c r="A12" s="47">
        <v>1</v>
      </c>
      <c r="B12" s="43" t="s">
        <v>55</v>
      </c>
      <c r="C12" s="44">
        <v>10018044</v>
      </c>
      <c r="D12" s="45" t="s">
        <v>58</v>
      </c>
      <c r="E12" s="45">
        <v>1</v>
      </c>
      <c r="F12" s="13">
        <v>896.97</v>
      </c>
      <c r="G12" s="13">
        <f t="shared" ref="G12:G43" si="0">F12*E12</f>
        <v>896.97</v>
      </c>
      <c r="H12" s="13"/>
      <c r="I12" s="13"/>
      <c r="J12" s="13">
        <f t="shared" ref="J12:J43" si="1">ROUND(I12*1.18,2)</f>
        <v>0</v>
      </c>
      <c r="K12" s="13">
        <f t="shared" ref="K12:K43" si="2">ROUND(E12*I12,2)</f>
        <v>0</v>
      </c>
      <c r="L12" s="13">
        <f t="shared" ref="L12:L43" si="3">ROUND(E12*J12,2)</f>
        <v>0</v>
      </c>
      <c r="M12" s="25"/>
      <c r="N12" s="25"/>
      <c r="O12" s="25"/>
      <c r="P12" s="12"/>
    </row>
    <row r="13" spans="1:16" s="11" customFormat="1" ht="15" x14ac:dyDescent="0.2">
      <c r="A13" s="47">
        <v>2</v>
      </c>
      <c r="B13" s="43" t="s">
        <v>35</v>
      </c>
      <c r="C13" s="44">
        <v>10002416</v>
      </c>
      <c r="D13" s="45" t="s">
        <v>58</v>
      </c>
      <c r="E13" s="45">
        <v>1</v>
      </c>
      <c r="F13" s="13">
        <v>463.1</v>
      </c>
      <c r="G13" s="13">
        <f t="shared" si="0"/>
        <v>463.1</v>
      </c>
      <c r="H13" s="13"/>
      <c r="I13" s="13"/>
      <c r="J13" s="13">
        <f t="shared" si="1"/>
        <v>0</v>
      </c>
      <c r="K13" s="13">
        <f t="shared" si="2"/>
        <v>0</v>
      </c>
      <c r="L13" s="13">
        <f t="shared" si="3"/>
        <v>0</v>
      </c>
      <c r="M13" s="25"/>
      <c r="N13" s="25"/>
      <c r="O13" s="25"/>
      <c r="P13" s="12"/>
    </row>
    <row r="14" spans="1:16" s="11" customFormat="1" ht="15" x14ac:dyDescent="0.2">
      <c r="A14" s="47">
        <v>3</v>
      </c>
      <c r="B14" s="43" t="s">
        <v>36</v>
      </c>
      <c r="C14" s="44">
        <v>10012536</v>
      </c>
      <c r="D14" s="45" t="s">
        <v>58</v>
      </c>
      <c r="E14" s="45">
        <v>1</v>
      </c>
      <c r="F14" s="13">
        <v>238.06</v>
      </c>
      <c r="G14" s="13">
        <f t="shared" si="0"/>
        <v>238.06</v>
      </c>
      <c r="H14" s="13"/>
      <c r="I14" s="13"/>
      <c r="J14" s="13">
        <f t="shared" si="1"/>
        <v>0</v>
      </c>
      <c r="K14" s="13">
        <f t="shared" si="2"/>
        <v>0</v>
      </c>
      <c r="L14" s="13">
        <f t="shared" si="3"/>
        <v>0</v>
      </c>
      <c r="M14" s="25"/>
      <c r="N14" s="25"/>
      <c r="O14" s="25"/>
      <c r="P14" s="12"/>
    </row>
    <row r="15" spans="1:16" s="11" customFormat="1" ht="15" x14ac:dyDescent="0.2">
      <c r="A15" s="47">
        <v>4</v>
      </c>
      <c r="B15" s="43" t="s">
        <v>59</v>
      </c>
      <c r="C15" s="44">
        <v>10002404</v>
      </c>
      <c r="D15" s="45" t="s">
        <v>58</v>
      </c>
      <c r="E15" s="45">
        <v>1</v>
      </c>
      <c r="F15" s="13">
        <v>238.06</v>
      </c>
      <c r="G15" s="13">
        <f t="shared" si="0"/>
        <v>238.06</v>
      </c>
      <c r="H15" s="13"/>
      <c r="I15" s="13"/>
      <c r="J15" s="13">
        <f t="shared" si="1"/>
        <v>0</v>
      </c>
      <c r="K15" s="13">
        <f t="shared" si="2"/>
        <v>0</v>
      </c>
      <c r="L15" s="13">
        <f t="shared" si="3"/>
        <v>0</v>
      </c>
      <c r="M15" s="25"/>
      <c r="N15" s="25"/>
      <c r="O15" s="25"/>
      <c r="P15" s="12"/>
    </row>
    <row r="16" spans="1:16" s="11" customFormat="1" ht="15" x14ac:dyDescent="0.2">
      <c r="A16" s="47">
        <v>5</v>
      </c>
      <c r="B16" s="43" t="s">
        <v>37</v>
      </c>
      <c r="C16" s="44">
        <v>10006610</v>
      </c>
      <c r="D16" s="45" t="s">
        <v>58</v>
      </c>
      <c r="E16" s="45">
        <v>1</v>
      </c>
      <c r="F16" s="13">
        <v>164.17</v>
      </c>
      <c r="G16" s="13">
        <f t="shared" si="0"/>
        <v>164.17</v>
      </c>
      <c r="H16" s="13"/>
      <c r="I16" s="13"/>
      <c r="J16" s="13">
        <f t="shared" si="1"/>
        <v>0</v>
      </c>
      <c r="K16" s="13">
        <f t="shared" si="2"/>
        <v>0</v>
      </c>
      <c r="L16" s="13">
        <f t="shared" si="3"/>
        <v>0</v>
      </c>
      <c r="M16" s="25"/>
      <c r="N16" s="25"/>
      <c r="O16" s="25"/>
      <c r="P16" s="12"/>
    </row>
    <row r="17" spans="1:16" s="11" customFormat="1" ht="15" x14ac:dyDescent="0.2">
      <c r="A17" s="47">
        <v>6</v>
      </c>
      <c r="B17" s="43" t="s">
        <v>38</v>
      </c>
      <c r="C17" s="44">
        <v>10006611</v>
      </c>
      <c r="D17" s="45" t="s">
        <v>58</v>
      </c>
      <c r="E17" s="45">
        <v>1</v>
      </c>
      <c r="F17" s="13">
        <v>164.17</v>
      </c>
      <c r="G17" s="13">
        <f t="shared" si="0"/>
        <v>164.17</v>
      </c>
      <c r="H17" s="13"/>
      <c r="I17" s="13"/>
      <c r="J17" s="13">
        <f t="shared" si="1"/>
        <v>0</v>
      </c>
      <c r="K17" s="13">
        <f t="shared" si="2"/>
        <v>0</v>
      </c>
      <c r="L17" s="13">
        <f t="shared" si="3"/>
        <v>0</v>
      </c>
      <c r="M17" s="25"/>
      <c r="N17" s="25"/>
      <c r="O17" s="25"/>
      <c r="P17" s="12"/>
    </row>
    <row r="18" spans="1:16" s="11" customFormat="1" ht="15" x14ac:dyDescent="0.2">
      <c r="A18" s="47">
        <v>7</v>
      </c>
      <c r="B18" s="43" t="s">
        <v>39</v>
      </c>
      <c r="C18" s="44">
        <v>10002464</v>
      </c>
      <c r="D18" s="45" t="s">
        <v>58</v>
      </c>
      <c r="E18" s="45">
        <v>1</v>
      </c>
      <c r="F18" s="13">
        <v>164.17</v>
      </c>
      <c r="G18" s="13">
        <f t="shared" si="0"/>
        <v>164.17</v>
      </c>
      <c r="H18" s="13"/>
      <c r="I18" s="13"/>
      <c r="J18" s="13">
        <f t="shared" si="1"/>
        <v>0</v>
      </c>
      <c r="K18" s="13">
        <f t="shared" si="2"/>
        <v>0</v>
      </c>
      <c r="L18" s="13">
        <f t="shared" si="3"/>
        <v>0</v>
      </c>
      <c r="M18" s="25"/>
      <c r="N18" s="25"/>
      <c r="O18" s="25"/>
      <c r="P18" s="12"/>
    </row>
    <row r="19" spans="1:16" s="11" customFormat="1" ht="15" x14ac:dyDescent="0.2">
      <c r="A19" s="47">
        <v>8</v>
      </c>
      <c r="B19" s="43" t="s">
        <v>40</v>
      </c>
      <c r="C19" s="44">
        <v>10002458</v>
      </c>
      <c r="D19" s="45" t="s">
        <v>58</v>
      </c>
      <c r="E19" s="45">
        <v>1</v>
      </c>
      <c r="F19" s="13">
        <v>156.06</v>
      </c>
      <c r="G19" s="13">
        <f t="shared" si="0"/>
        <v>156.06</v>
      </c>
      <c r="H19" s="13"/>
      <c r="I19" s="13"/>
      <c r="J19" s="13">
        <f t="shared" si="1"/>
        <v>0</v>
      </c>
      <c r="K19" s="13">
        <f t="shared" si="2"/>
        <v>0</v>
      </c>
      <c r="L19" s="13">
        <f t="shared" si="3"/>
        <v>0</v>
      </c>
      <c r="M19" s="25"/>
      <c r="N19" s="25"/>
      <c r="O19" s="25"/>
      <c r="P19" s="12"/>
    </row>
    <row r="20" spans="1:16" s="11" customFormat="1" ht="30" x14ac:dyDescent="0.2">
      <c r="A20" s="47">
        <v>9</v>
      </c>
      <c r="B20" s="43" t="s">
        <v>43</v>
      </c>
      <c r="C20" s="44">
        <v>10122528</v>
      </c>
      <c r="D20" s="45" t="s">
        <v>60</v>
      </c>
      <c r="E20" s="45">
        <v>1</v>
      </c>
      <c r="F20" s="13">
        <v>56.85</v>
      </c>
      <c r="G20" s="13">
        <f t="shared" si="0"/>
        <v>56.85</v>
      </c>
      <c r="H20" s="13"/>
      <c r="I20" s="13"/>
      <c r="J20" s="13">
        <f t="shared" si="1"/>
        <v>0</v>
      </c>
      <c r="K20" s="13">
        <f t="shared" si="2"/>
        <v>0</v>
      </c>
      <c r="L20" s="13">
        <f t="shared" si="3"/>
        <v>0</v>
      </c>
      <c r="M20" s="25"/>
      <c r="N20" s="25"/>
      <c r="O20" s="25"/>
      <c r="P20" s="12"/>
    </row>
    <row r="21" spans="1:16" s="11" customFormat="1" ht="30" x14ac:dyDescent="0.2">
      <c r="A21" s="47">
        <v>10</v>
      </c>
      <c r="B21" s="43" t="s">
        <v>61</v>
      </c>
      <c r="C21" s="44">
        <v>10121312</v>
      </c>
      <c r="D21" s="45" t="s">
        <v>60</v>
      </c>
      <c r="E21" s="45">
        <v>1</v>
      </c>
      <c r="F21" s="13">
        <v>30.59</v>
      </c>
      <c r="G21" s="13">
        <f t="shared" si="0"/>
        <v>30.59</v>
      </c>
      <c r="H21" s="13"/>
      <c r="I21" s="13"/>
      <c r="J21" s="13">
        <f t="shared" si="1"/>
        <v>0</v>
      </c>
      <c r="K21" s="13">
        <f t="shared" si="2"/>
        <v>0</v>
      </c>
      <c r="L21" s="13">
        <f t="shared" si="3"/>
        <v>0</v>
      </c>
      <c r="M21" s="25"/>
      <c r="N21" s="25"/>
      <c r="O21" s="25"/>
      <c r="P21" s="12"/>
    </row>
    <row r="22" spans="1:16" s="11" customFormat="1" ht="30" x14ac:dyDescent="0.2">
      <c r="A22" s="47">
        <v>11</v>
      </c>
      <c r="B22" s="43" t="s">
        <v>42</v>
      </c>
      <c r="C22" s="44">
        <v>10129996</v>
      </c>
      <c r="D22" s="45" t="s">
        <v>60</v>
      </c>
      <c r="E22" s="45">
        <v>1</v>
      </c>
      <c r="F22" s="13">
        <v>65.180000000000007</v>
      </c>
      <c r="G22" s="13">
        <f t="shared" si="0"/>
        <v>65.180000000000007</v>
      </c>
      <c r="H22" s="13"/>
      <c r="I22" s="13"/>
      <c r="J22" s="13">
        <f t="shared" si="1"/>
        <v>0</v>
      </c>
      <c r="K22" s="13">
        <f t="shared" si="2"/>
        <v>0</v>
      </c>
      <c r="L22" s="13">
        <f t="shared" si="3"/>
        <v>0</v>
      </c>
      <c r="M22" s="25"/>
      <c r="N22" s="25"/>
      <c r="O22" s="25"/>
      <c r="P22" s="12"/>
    </row>
    <row r="23" spans="1:16" s="11" customFormat="1" ht="30" x14ac:dyDescent="0.2">
      <c r="A23" s="47">
        <v>12</v>
      </c>
      <c r="B23" s="43" t="s">
        <v>48</v>
      </c>
      <c r="C23" s="44">
        <v>10124073</v>
      </c>
      <c r="D23" s="45" t="s">
        <v>60</v>
      </c>
      <c r="E23" s="45">
        <v>1</v>
      </c>
      <c r="F23" s="13">
        <v>21.66</v>
      </c>
      <c r="G23" s="13">
        <f t="shared" si="0"/>
        <v>21.66</v>
      </c>
      <c r="H23" s="13"/>
      <c r="I23" s="13"/>
      <c r="J23" s="13">
        <f t="shared" si="1"/>
        <v>0</v>
      </c>
      <c r="K23" s="13">
        <f t="shared" si="2"/>
        <v>0</v>
      </c>
      <c r="L23" s="13">
        <f t="shared" si="3"/>
        <v>0</v>
      </c>
      <c r="M23" s="25"/>
      <c r="N23" s="25"/>
      <c r="O23" s="25"/>
      <c r="P23" s="12"/>
    </row>
    <row r="24" spans="1:16" s="11" customFormat="1" ht="30" x14ac:dyDescent="0.2">
      <c r="A24" s="47">
        <v>13</v>
      </c>
      <c r="B24" s="43" t="s">
        <v>50</v>
      </c>
      <c r="C24" s="44">
        <v>10129997</v>
      </c>
      <c r="D24" s="45" t="s">
        <v>60</v>
      </c>
      <c r="E24" s="45">
        <v>1</v>
      </c>
      <c r="F24" s="13">
        <v>14.75</v>
      </c>
      <c r="G24" s="13">
        <f t="shared" si="0"/>
        <v>14.75</v>
      </c>
      <c r="H24" s="13"/>
      <c r="I24" s="13"/>
      <c r="J24" s="13">
        <f t="shared" si="1"/>
        <v>0</v>
      </c>
      <c r="K24" s="13">
        <f t="shared" si="2"/>
        <v>0</v>
      </c>
      <c r="L24" s="13">
        <f t="shared" si="3"/>
        <v>0</v>
      </c>
      <c r="M24" s="25"/>
      <c r="N24" s="25"/>
      <c r="O24" s="25"/>
      <c r="P24" s="12"/>
    </row>
    <row r="25" spans="1:16" s="11" customFormat="1" ht="30" x14ac:dyDescent="0.2">
      <c r="A25" s="47">
        <v>14</v>
      </c>
      <c r="B25" s="43" t="s">
        <v>62</v>
      </c>
      <c r="C25" s="44">
        <v>10102231</v>
      </c>
      <c r="D25" s="45" t="s">
        <v>60</v>
      </c>
      <c r="E25" s="45">
        <v>1</v>
      </c>
      <c r="F25" s="13">
        <v>480.28</v>
      </c>
      <c r="G25" s="13">
        <f t="shared" si="0"/>
        <v>480.28</v>
      </c>
      <c r="H25" s="13"/>
      <c r="I25" s="13"/>
      <c r="J25" s="13">
        <f t="shared" si="1"/>
        <v>0</v>
      </c>
      <c r="K25" s="13">
        <f t="shared" si="2"/>
        <v>0</v>
      </c>
      <c r="L25" s="13">
        <f t="shared" si="3"/>
        <v>0</v>
      </c>
      <c r="M25" s="25"/>
      <c r="N25" s="25"/>
      <c r="O25" s="25"/>
      <c r="P25" s="12"/>
    </row>
    <row r="26" spans="1:16" s="11" customFormat="1" ht="30" x14ac:dyDescent="0.2">
      <c r="A26" s="47">
        <v>15</v>
      </c>
      <c r="B26" s="43" t="s">
        <v>51</v>
      </c>
      <c r="C26" s="44">
        <v>10148888</v>
      </c>
      <c r="D26" s="45" t="s">
        <v>60</v>
      </c>
      <c r="E26" s="45">
        <v>1</v>
      </c>
      <c r="F26" s="13">
        <v>16.12</v>
      </c>
      <c r="G26" s="13">
        <f t="shared" si="0"/>
        <v>16.12</v>
      </c>
      <c r="H26" s="13"/>
      <c r="I26" s="13"/>
      <c r="J26" s="13">
        <f t="shared" si="1"/>
        <v>0</v>
      </c>
      <c r="K26" s="13">
        <f t="shared" si="2"/>
        <v>0</v>
      </c>
      <c r="L26" s="13">
        <f t="shared" si="3"/>
        <v>0</v>
      </c>
      <c r="M26" s="25"/>
      <c r="N26" s="25"/>
      <c r="O26" s="25"/>
      <c r="P26" s="12"/>
    </row>
    <row r="27" spans="1:16" s="11" customFormat="1" ht="30" x14ac:dyDescent="0.2">
      <c r="A27" s="47">
        <v>16</v>
      </c>
      <c r="B27" s="43" t="s">
        <v>63</v>
      </c>
      <c r="C27" s="44">
        <v>10118529</v>
      </c>
      <c r="D27" s="45" t="s">
        <v>60</v>
      </c>
      <c r="E27" s="45">
        <v>1</v>
      </c>
      <c r="F27" s="13">
        <v>166.83</v>
      </c>
      <c r="G27" s="13">
        <f t="shared" si="0"/>
        <v>166.83</v>
      </c>
      <c r="H27" s="13"/>
      <c r="I27" s="13"/>
      <c r="J27" s="13">
        <f t="shared" si="1"/>
        <v>0</v>
      </c>
      <c r="K27" s="13">
        <f t="shared" si="2"/>
        <v>0</v>
      </c>
      <c r="L27" s="13">
        <f t="shared" si="3"/>
        <v>0</v>
      </c>
      <c r="M27" s="25"/>
      <c r="N27" s="25"/>
      <c r="O27" s="25"/>
      <c r="P27" s="12"/>
    </row>
    <row r="28" spans="1:16" s="11" customFormat="1" ht="30" x14ac:dyDescent="0.2">
      <c r="A28" s="47">
        <v>17</v>
      </c>
      <c r="B28" s="43" t="s">
        <v>41</v>
      </c>
      <c r="C28" s="44">
        <v>10118506</v>
      </c>
      <c r="D28" s="45" t="s">
        <v>60</v>
      </c>
      <c r="E28" s="45">
        <v>1</v>
      </c>
      <c r="F28" s="13">
        <v>64.59</v>
      </c>
      <c r="G28" s="13">
        <f t="shared" si="0"/>
        <v>64.59</v>
      </c>
      <c r="H28" s="13"/>
      <c r="I28" s="13"/>
      <c r="J28" s="13">
        <f t="shared" si="1"/>
        <v>0</v>
      </c>
      <c r="K28" s="13">
        <f t="shared" si="2"/>
        <v>0</v>
      </c>
      <c r="L28" s="13">
        <f t="shared" si="3"/>
        <v>0</v>
      </c>
      <c r="M28" s="25"/>
      <c r="N28" s="25"/>
      <c r="O28" s="25"/>
      <c r="P28" s="12"/>
    </row>
    <row r="29" spans="1:16" s="11" customFormat="1" ht="30" x14ac:dyDescent="0.2">
      <c r="A29" s="47">
        <v>18</v>
      </c>
      <c r="B29" s="43" t="s">
        <v>44</v>
      </c>
      <c r="C29" s="44">
        <v>10118728</v>
      </c>
      <c r="D29" s="45" t="s">
        <v>60</v>
      </c>
      <c r="E29" s="45">
        <v>1</v>
      </c>
      <c r="F29" s="13">
        <v>103.95</v>
      </c>
      <c r="G29" s="13">
        <f t="shared" si="0"/>
        <v>103.95</v>
      </c>
      <c r="H29" s="13"/>
      <c r="I29" s="13"/>
      <c r="J29" s="13">
        <f t="shared" si="1"/>
        <v>0</v>
      </c>
      <c r="K29" s="13">
        <f t="shared" si="2"/>
        <v>0</v>
      </c>
      <c r="L29" s="13">
        <f t="shared" si="3"/>
        <v>0</v>
      </c>
      <c r="M29" s="25"/>
      <c r="N29" s="25"/>
      <c r="O29" s="25"/>
      <c r="P29" s="12"/>
    </row>
    <row r="30" spans="1:16" s="11" customFormat="1" ht="30" x14ac:dyDescent="0.2">
      <c r="A30" s="47">
        <v>19</v>
      </c>
      <c r="B30" s="43" t="s">
        <v>45</v>
      </c>
      <c r="C30" s="44">
        <v>10118527</v>
      </c>
      <c r="D30" s="45" t="s">
        <v>60</v>
      </c>
      <c r="E30" s="45">
        <v>1</v>
      </c>
      <c r="F30" s="13">
        <v>116.74</v>
      </c>
      <c r="G30" s="13">
        <f t="shared" si="0"/>
        <v>116.74</v>
      </c>
      <c r="H30" s="13"/>
      <c r="I30" s="13"/>
      <c r="J30" s="13">
        <f t="shared" si="1"/>
        <v>0</v>
      </c>
      <c r="K30" s="13">
        <f t="shared" si="2"/>
        <v>0</v>
      </c>
      <c r="L30" s="13">
        <f t="shared" si="3"/>
        <v>0</v>
      </c>
      <c r="M30" s="25"/>
      <c r="N30" s="25"/>
      <c r="O30" s="25"/>
      <c r="P30" s="12"/>
    </row>
    <row r="31" spans="1:16" s="11" customFormat="1" ht="30" x14ac:dyDescent="0.2">
      <c r="A31" s="47">
        <v>20</v>
      </c>
      <c r="B31" s="43" t="s">
        <v>46</v>
      </c>
      <c r="C31" s="44">
        <v>10118763</v>
      </c>
      <c r="D31" s="45" t="s">
        <v>60</v>
      </c>
      <c r="E31" s="45">
        <v>1</v>
      </c>
      <c r="F31" s="13">
        <v>166.83</v>
      </c>
      <c r="G31" s="13">
        <f t="shared" si="0"/>
        <v>166.83</v>
      </c>
      <c r="H31" s="13"/>
      <c r="I31" s="13"/>
      <c r="J31" s="13">
        <f t="shared" si="1"/>
        <v>0</v>
      </c>
      <c r="K31" s="13">
        <f t="shared" si="2"/>
        <v>0</v>
      </c>
      <c r="L31" s="13">
        <f t="shared" si="3"/>
        <v>0</v>
      </c>
      <c r="M31" s="25"/>
      <c r="N31" s="25"/>
      <c r="O31" s="25"/>
      <c r="P31" s="12"/>
    </row>
    <row r="32" spans="1:16" s="11" customFormat="1" ht="30" x14ac:dyDescent="0.2">
      <c r="A32" s="47">
        <v>21</v>
      </c>
      <c r="B32" s="43" t="s">
        <v>47</v>
      </c>
      <c r="C32" s="44">
        <v>10118528</v>
      </c>
      <c r="D32" s="45" t="s">
        <v>60</v>
      </c>
      <c r="E32" s="45">
        <v>1</v>
      </c>
      <c r="F32" s="13">
        <v>351.66</v>
      </c>
      <c r="G32" s="13">
        <f t="shared" si="0"/>
        <v>351.66</v>
      </c>
      <c r="H32" s="13"/>
      <c r="I32" s="13"/>
      <c r="J32" s="13">
        <f t="shared" si="1"/>
        <v>0</v>
      </c>
      <c r="K32" s="13">
        <f t="shared" si="2"/>
        <v>0</v>
      </c>
      <c r="L32" s="13">
        <f t="shared" si="3"/>
        <v>0</v>
      </c>
      <c r="M32" s="25"/>
      <c r="N32" s="25"/>
      <c r="O32" s="25"/>
      <c r="P32" s="12"/>
    </row>
    <row r="33" spans="1:17" s="11" customFormat="1" ht="30" x14ac:dyDescent="0.2">
      <c r="A33" s="47">
        <v>22</v>
      </c>
      <c r="B33" s="43" t="s">
        <v>49</v>
      </c>
      <c r="C33" s="44">
        <v>10119027</v>
      </c>
      <c r="D33" s="45" t="s">
        <v>60</v>
      </c>
      <c r="E33" s="45">
        <v>1</v>
      </c>
      <c r="F33" s="13">
        <v>372.25</v>
      </c>
      <c r="G33" s="13">
        <f t="shared" si="0"/>
        <v>372.25</v>
      </c>
      <c r="H33" s="13"/>
      <c r="I33" s="13"/>
      <c r="J33" s="13">
        <f t="shared" si="1"/>
        <v>0</v>
      </c>
      <c r="K33" s="13">
        <f t="shared" si="2"/>
        <v>0</v>
      </c>
      <c r="L33" s="13">
        <f t="shared" si="3"/>
        <v>0</v>
      </c>
      <c r="M33" s="25"/>
      <c r="N33" s="25"/>
      <c r="O33" s="25"/>
      <c r="P33" s="12"/>
    </row>
    <row r="34" spans="1:17" s="11" customFormat="1" ht="30" x14ac:dyDescent="0.2">
      <c r="A34" s="47">
        <v>23</v>
      </c>
      <c r="B34" s="43" t="s">
        <v>52</v>
      </c>
      <c r="C34" s="44">
        <v>10118507</v>
      </c>
      <c r="D34" s="45" t="s">
        <v>60</v>
      </c>
      <c r="E34" s="45">
        <v>1</v>
      </c>
      <c r="F34" s="13">
        <v>33.71</v>
      </c>
      <c r="G34" s="13">
        <f t="shared" si="0"/>
        <v>33.71</v>
      </c>
      <c r="H34" s="13"/>
      <c r="I34" s="13"/>
      <c r="J34" s="13">
        <f t="shared" si="1"/>
        <v>0</v>
      </c>
      <c r="K34" s="13">
        <f t="shared" si="2"/>
        <v>0</v>
      </c>
      <c r="L34" s="13">
        <f t="shared" si="3"/>
        <v>0</v>
      </c>
      <c r="M34" s="25"/>
      <c r="N34" s="25"/>
      <c r="O34" s="25"/>
      <c r="P34" s="12"/>
    </row>
    <row r="35" spans="1:17" s="11" customFormat="1" ht="30" x14ac:dyDescent="0.2">
      <c r="A35" s="47">
        <v>24</v>
      </c>
      <c r="B35" s="43" t="s">
        <v>53</v>
      </c>
      <c r="C35" s="44">
        <v>10117984</v>
      </c>
      <c r="D35" s="45" t="s">
        <v>60</v>
      </c>
      <c r="E35" s="45">
        <v>1</v>
      </c>
      <c r="F35" s="13">
        <v>31.4</v>
      </c>
      <c r="G35" s="13">
        <f t="shared" si="0"/>
        <v>31.4</v>
      </c>
      <c r="H35" s="13"/>
      <c r="I35" s="13"/>
      <c r="J35" s="13">
        <f t="shared" si="1"/>
        <v>0</v>
      </c>
      <c r="K35" s="13">
        <f t="shared" si="2"/>
        <v>0</v>
      </c>
      <c r="L35" s="13">
        <f t="shared" si="3"/>
        <v>0</v>
      </c>
      <c r="M35" s="25"/>
      <c r="N35" s="25"/>
      <c r="O35" s="25"/>
      <c r="P35" s="12"/>
    </row>
    <row r="36" spans="1:17" s="11" customFormat="1" ht="30" x14ac:dyDescent="0.2">
      <c r="A36" s="47">
        <v>25</v>
      </c>
      <c r="B36" s="43" t="s">
        <v>54</v>
      </c>
      <c r="C36" s="44">
        <v>10119055</v>
      </c>
      <c r="D36" s="45" t="s">
        <v>60</v>
      </c>
      <c r="E36" s="45">
        <v>1</v>
      </c>
      <c r="F36" s="13">
        <v>55.01</v>
      </c>
      <c r="G36" s="13">
        <f t="shared" si="0"/>
        <v>55.01</v>
      </c>
      <c r="H36" s="13"/>
      <c r="I36" s="13"/>
      <c r="J36" s="13">
        <f t="shared" si="1"/>
        <v>0</v>
      </c>
      <c r="K36" s="13">
        <f t="shared" si="2"/>
        <v>0</v>
      </c>
      <c r="L36" s="13">
        <f t="shared" si="3"/>
        <v>0</v>
      </c>
      <c r="M36" s="25"/>
      <c r="N36" s="25"/>
      <c r="O36" s="25"/>
      <c r="P36" s="12"/>
    </row>
    <row r="37" spans="1:17" s="11" customFormat="1" ht="15" x14ac:dyDescent="0.2">
      <c r="A37" s="47">
        <v>26</v>
      </c>
      <c r="B37" s="43" t="s">
        <v>64</v>
      </c>
      <c r="C37" s="44">
        <v>10002662</v>
      </c>
      <c r="D37" s="45" t="s">
        <v>58</v>
      </c>
      <c r="E37" s="45">
        <v>1</v>
      </c>
      <c r="F37" s="13">
        <v>128.47999999999999</v>
      </c>
      <c r="G37" s="13">
        <f t="shared" si="0"/>
        <v>128.47999999999999</v>
      </c>
      <c r="H37" s="13"/>
      <c r="I37" s="13"/>
      <c r="J37" s="13">
        <f t="shared" si="1"/>
        <v>0</v>
      </c>
      <c r="K37" s="13">
        <f t="shared" si="2"/>
        <v>0</v>
      </c>
      <c r="L37" s="13">
        <f t="shared" si="3"/>
        <v>0</v>
      </c>
      <c r="M37" s="25"/>
      <c r="N37" s="25"/>
      <c r="O37" s="25"/>
      <c r="P37" s="12"/>
    </row>
    <row r="38" spans="1:17" s="11" customFormat="1" ht="15" x14ac:dyDescent="0.2">
      <c r="A38" s="47">
        <v>27</v>
      </c>
      <c r="B38" s="43" t="s">
        <v>65</v>
      </c>
      <c r="C38" s="44">
        <v>10002676</v>
      </c>
      <c r="D38" s="45" t="s">
        <v>58</v>
      </c>
      <c r="E38" s="45">
        <v>1</v>
      </c>
      <c r="F38" s="13">
        <v>72.47</v>
      </c>
      <c r="G38" s="13">
        <f t="shared" si="0"/>
        <v>72.47</v>
      </c>
      <c r="H38" s="13"/>
      <c r="I38" s="13"/>
      <c r="J38" s="13">
        <f t="shared" si="1"/>
        <v>0</v>
      </c>
      <c r="K38" s="13">
        <f t="shared" si="2"/>
        <v>0</v>
      </c>
      <c r="L38" s="13">
        <f t="shared" si="3"/>
        <v>0</v>
      </c>
      <c r="M38" s="25"/>
      <c r="N38" s="25"/>
      <c r="O38" s="25"/>
      <c r="P38" s="12"/>
    </row>
    <row r="39" spans="1:17" s="11" customFormat="1" ht="15" x14ac:dyDescent="0.2">
      <c r="A39" s="47">
        <v>28</v>
      </c>
      <c r="B39" s="43" t="s">
        <v>66</v>
      </c>
      <c r="C39" s="44">
        <v>10002678</v>
      </c>
      <c r="D39" s="45" t="s">
        <v>58</v>
      </c>
      <c r="E39" s="45">
        <v>1</v>
      </c>
      <c r="F39" s="13">
        <v>72.47</v>
      </c>
      <c r="G39" s="13">
        <f t="shared" si="0"/>
        <v>72.47</v>
      </c>
      <c r="H39" s="13"/>
      <c r="I39" s="13"/>
      <c r="J39" s="13">
        <f t="shared" si="1"/>
        <v>0</v>
      </c>
      <c r="K39" s="13">
        <f t="shared" si="2"/>
        <v>0</v>
      </c>
      <c r="L39" s="13">
        <f t="shared" si="3"/>
        <v>0</v>
      </c>
      <c r="M39" s="25"/>
      <c r="N39" s="25"/>
      <c r="O39" s="25"/>
      <c r="P39" s="12"/>
    </row>
    <row r="40" spans="1:17" s="11" customFormat="1" ht="15" x14ac:dyDescent="0.2">
      <c r="A40" s="47">
        <v>29</v>
      </c>
      <c r="B40" s="43" t="s">
        <v>67</v>
      </c>
      <c r="C40" s="44">
        <v>10002358</v>
      </c>
      <c r="D40" s="45" t="s">
        <v>58</v>
      </c>
      <c r="E40" s="45">
        <v>1</v>
      </c>
      <c r="F40" s="13">
        <v>284.33</v>
      </c>
      <c r="G40" s="13">
        <f t="shared" si="0"/>
        <v>284.33</v>
      </c>
      <c r="H40" s="13"/>
      <c r="I40" s="13"/>
      <c r="J40" s="13">
        <f t="shared" si="1"/>
        <v>0</v>
      </c>
      <c r="K40" s="13">
        <f t="shared" si="2"/>
        <v>0</v>
      </c>
      <c r="L40" s="13">
        <f t="shared" si="3"/>
        <v>0</v>
      </c>
      <c r="M40" s="25"/>
      <c r="N40" s="25"/>
      <c r="O40" s="25"/>
      <c r="P40" s="12"/>
    </row>
    <row r="41" spans="1:17" s="11" customFormat="1" ht="15" x14ac:dyDescent="0.2">
      <c r="A41" s="47">
        <v>30</v>
      </c>
      <c r="B41" s="43" t="s">
        <v>68</v>
      </c>
      <c r="C41" s="44">
        <v>10002366</v>
      </c>
      <c r="D41" s="45" t="s">
        <v>58</v>
      </c>
      <c r="E41" s="45">
        <v>1</v>
      </c>
      <c r="F41" s="13">
        <v>190.3</v>
      </c>
      <c r="G41" s="13">
        <f t="shared" si="0"/>
        <v>190.3</v>
      </c>
      <c r="H41" s="13"/>
      <c r="I41" s="13"/>
      <c r="J41" s="13">
        <f t="shared" si="1"/>
        <v>0</v>
      </c>
      <c r="K41" s="13">
        <f t="shared" si="2"/>
        <v>0</v>
      </c>
      <c r="L41" s="13">
        <f t="shared" si="3"/>
        <v>0</v>
      </c>
      <c r="M41" s="25"/>
      <c r="N41" s="25"/>
      <c r="O41" s="25"/>
      <c r="P41" s="12"/>
    </row>
    <row r="42" spans="1:17" s="11" customFormat="1" ht="15" x14ac:dyDescent="0.2">
      <c r="A42" s="47">
        <v>31</v>
      </c>
      <c r="B42" s="43" t="s">
        <v>69</v>
      </c>
      <c r="C42" s="44">
        <v>10002374</v>
      </c>
      <c r="D42" s="45" t="s">
        <v>58</v>
      </c>
      <c r="E42" s="45">
        <v>1</v>
      </c>
      <c r="F42" s="13">
        <v>285.18</v>
      </c>
      <c r="G42" s="13">
        <f t="shared" si="0"/>
        <v>285.18</v>
      </c>
      <c r="H42" s="13"/>
      <c r="I42" s="13"/>
      <c r="J42" s="13">
        <f t="shared" si="1"/>
        <v>0</v>
      </c>
      <c r="K42" s="13">
        <f t="shared" si="2"/>
        <v>0</v>
      </c>
      <c r="L42" s="13">
        <f t="shared" si="3"/>
        <v>0</v>
      </c>
      <c r="M42" s="25"/>
      <c r="N42" s="25"/>
      <c r="O42" s="25"/>
      <c r="P42" s="12"/>
    </row>
    <row r="43" spans="1:17" s="11" customFormat="1" ht="15" x14ac:dyDescent="0.2">
      <c r="A43" s="47">
        <v>32</v>
      </c>
      <c r="B43" s="43" t="s">
        <v>70</v>
      </c>
      <c r="C43" s="44">
        <v>10002376</v>
      </c>
      <c r="D43" s="45" t="s">
        <v>58</v>
      </c>
      <c r="E43" s="45">
        <v>1</v>
      </c>
      <c r="F43" s="13">
        <v>284.33</v>
      </c>
      <c r="G43" s="13">
        <f t="shared" si="0"/>
        <v>284.33</v>
      </c>
      <c r="H43" s="13"/>
      <c r="I43" s="13"/>
      <c r="J43" s="13">
        <f t="shared" si="1"/>
        <v>0</v>
      </c>
      <c r="K43" s="13">
        <f t="shared" si="2"/>
        <v>0</v>
      </c>
      <c r="L43" s="13">
        <f t="shared" si="3"/>
        <v>0</v>
      </c>
      <c r="M43" s="25"/>
      <c r="N43" s="25"/>
      <c r="O43" s="25"/>
      <c r="P43" s="12"/>
    </row>
    <row r="44" spans="1:17" ht="14.25" x14ac:dyDescent="0.2">
      <c r="A44" s="14"/>
      <c r="B44" s="15"/>
      <c r="C44" s="16"/>
      <c r="D44" s="14"/>
      <c r="E44" s="17"/>
      <c r="F44" s="18" t="s">
        <v>13</v>
      </c>
      <c r="G44" s="18">
        <f>SUM(G12:G43)</f>
        <v>5950.7199999999993</v>
      </c>
      <c r="H44" s="51">
        <f>ROUND((G44-K44)/G44*100,2)</f>
        <v>100</v>
      </c>
      <c r="I44" s="18"/>
      <c r="J44" s="18"/>
      <c r="K44" s="18">
        <f>SUM(K12:K43)</f>
        <v>0</v>
      </c>
      <c r="L44" s="18">
        <f>SUM(L12:L43)</f>
        <v>0</v>
      </c>
      <c r="M44" s="19"/>
      <c r="N44" s="19"/>
      <c r="O44" s="19"/>
      <c r="Q44" s="42"/>
    </row>
    <row r="45" spans="1:17" x14ac:dyDescent="0.2">
      <c r="A45" s="14"/>
      <c r="B45" s="15"/>
      <c r="C45" s="16"/>
      <c r="D45" s="14"/>
      <c r="E45" s="17"/>
      <c r="F45" s="20"/>
      <c r="G45" s="20"/>
      <c r="H45" s="18"/>
      <c r="I45" s="18"/>
      <c r="J45" s="18"/>
      <c r="K45" s="31"/>
      <c r="L45" s="31"/>
      <c r="M45" s="19"/>
      <c r="N45" s="19"/>
      <c r="O45" s="19"/>
    </row>
    <row r="46" spans="1:17" x14ac:dyDescent="0.2">
      <c r="A46" s="14"/>
      <c r="B46" s="15"/>
      <c r="C46" s="16"/>
      <c r="D46" s="14"/>
      <c r="E46" s="17"/>
      <c r="F46" s="20"/>
      <c r="G46" s="20"/>
      <c r="I46" s="18"/>
      <c r="J46" s="18"/>
      <c r="K46" s="31"/>
      <c r="L46" s="31"/>
      <c r="M46" s="19"/>
      <c r="N46" s="19"/>
      <c r="O46" s="19"/>
    </row>
    <row r="47" spans="1:17" x14ac:dyDescent="0.2">
      <c r="A47" s="53" t="s">
        <v>71</v>
      </c>
      <c r="B47" s="54"/>
      <c r="C47" s="55">
        <v>443911.1</v>
      </c>
      <c r="F47" s="21"/>
      <c r="G47" s="56">
        <f>G44*1.18</f>
        <v>7021.8495999999986</v>
      </c>
      <c r="J47" s="40"/>
      <c r="K47" s="40"/>
      <c r="L47" s="40"/>
      <c r="M47" s="36"/>
      <c r="N47" s="36"/>
      <c r="O47" s="36"/>
    </row>
    <row r="48" spans="1:17" x14ac:dyDescent="0.2">
      <c r="A48" s="53" t="s">
        <v>14</v>
      </c>
      <c r="B48" s="53"/>
      <c r="C48" s="55">
        <f>C47*1.18</f>
        <v>523815.09799999994</v>
      </c>
      <c r="F48" s="21"/>
      <c r="G48" s="39"/>
      <c r="J48" s="40"/>
      <c r="K48" s="40"/>
      <c r="L48" s="40"/>
      <c r="M48" s="36"/>
      <c r="N48" s="36"/>
      <c r="O48" s="36"/>
    </row>
    <row r="49" spans="1:15" x14ac:dyDescent="0.2">
      <c r="G49" s="22"/>
      <c r="J49" s="40"/>
      <c r="K49" s="40"/>
      <c r="L49" s="40"/>
      <c r="M49" s="36"/>
      <c r="N49" s="36"/>
      <c r="O49" s="36"/>
    </row>
    <row r="50" spans="1:15" x14ac:dyDescent="0.2">
      <c r="A50" s="38" t="s">
        <v>15</v>
      </c>
      <c r="B50" s="38"/>
      <c r="C50" s="38"/>
      <c r="D50" s="38"/>
      <c r="E50" s="38"/>
      <c r="F50" s="38"/>
      <c r="G50" s="38"/>
      <c r="H50" s="38"/>
      <c r="I50" s="38"/>
      <c r="J50" s="40"/>
      <c r="K50" s="40"/>
      <c r="L50" s="40"/>
      <c r="M50" s="36"/>
      <c r="N50" s="36"/>
      <c r="O50" s="36"/>
    </row>
    <row r="51" spans="1:15" x14ac:dyDescent="0.2">
      <c r="A51" s="38" t="s">
        <v>16</v>
      </c>
      <c r="B51" s="38"/>
      <c r="C51" s="38"/>
      <c r="D51" s="38"/>
      <c r="E51" s="38"/>
      <c r="F51" s="38"/>
      <c r="G51" s="38"/>
      <c r="H51" s="38"/>
      <c r="I51" s="38"/>
      <c r="J51" s="40"/>
      <c r="K51" s="40"/>
      <c r="L51" s="40"/>
      <c r="M51" s="36"/>
      <c r="N51" s="36"/>
      <c r="O51" s="36"/>
    </row>
    <row r="52" spans="1:15" x14ac:dyDescent="0.2">
      <c r="A52" s="38" t="s">
        <v>32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6"/>
    </row>
    <row r="53" spans="1:15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6"/>
    </row>
    <row r="54" spans="1:15" x14ac:dyDescent="0.2">
      <c r="A54" s="38" t="s">
        <v>31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6"/>
    </row>
    <row r="55" spans="1:15" x14ac:dyDescent="0.2">
      <c r="A55" s="35"/>
      <c r="B55" s="35"/>
      <c r="C55" s="35"/>
      <c r="D55" s="35"/>
      <c r="E55" s="35"/>
      <c r="F55" s="23"/>
      <c r="G55" s="23"/>
      <c r="H55" s="23"/>
      <c r="I55" s="23"/>
      <c r="J55" s="23"/>
      <c r="K55" s="23"/>
      <c r="L55" s="23"/>
      <c r="M55" s="35"/>
      <c r="N55" s="35"/>
      <c r="O55" s="35"/>
    </row>
    <row r="56" spans="1:15" x14ac:dyDescent="0.2">
      <c r="A56" s="37" t="s">
        <v>29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6"/>
    </row>
    <row r="57" spans="1:15" x14ac:dyDescent="0.2">
      <c r="A57" s="41" t="s">
        <v>30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6"/>
      <c r="O57" s="36"/>
    </row>
    <row r="58" spans="1:15" x14ac:dyDescent="0.2">
      <c r="A58" s="35"/>
      <c r="B58" s="35"/>
      <c r="C58" s="35"/>
      <c r="D58" s="35"/>
      <c r="E58" s="35"/>
      <c r="F58" s="23"/>
      <c r="G58" s="23"/>
      <c r="H58" s="23"/>
      <c r="I58" s="23"/>
      <c r="J58" s="23"/>
      <c r="K58" s="23"/>
      <c r="L58" s="23"/>
      <c r="M58" s="35"/>
      <c r="N58" s="35"/>
      <c r="O58" s="35"/>
    </row>
    <row r="59" spans="1:15" x14ac:dyDescent="0.2">
      <c r="A59" s="33"/>
      <c r="B59" s="33"/>
      <c r="C59" s="33"/>
      <c r="D59" s="33"/>
      <c r="E59" s="33"/>
      <c r="F59" s="24"/>
      <c r="G59" s="24"/>
      <c r="H59" s="24"/>
      <c r="I59" s="24"/>
      <c r="J59" s="24"/>
      <c r="K59" s="24"/>
      <c r="L59" s="24"/>
      <c r="M59" s="33"/>
      <c r="N59" s="33"/>
      <c r="O59" s="33"/>
    </row>
    <row r="60" spans="1:15" x14ac:dyDescent="0.2">
      <c r="A60" s="35"/>
      <c r="B60" s="35"/>
      <c r="C60" s="35"/>
      <c r="D60" s="35"/>
      <c r="E60" s="35"/>
      <c r="F60" s="23"/>
      <c r="G60" s="23"/>
      <c r="H60" s="23"/>
      <c r="I60" s="18"/>
      <c r="J60" s="29"/>
    </row>
    <row r="61" spans="1:15" x14ac:dyDescent="0.2">
      <c r="A61" s="58" t="s">
        <v>17</v>
      </c>
      <c r="B61" s="58"/>
      <c r="C61" s="58"/>
      <c r="D61" s="58"/>
      <c r="E61" s="58"/>
      <c r="F61" s="58"/>
      <c r="G61" s="22"/>
      <c r="J61" s="29"/>
    </row>
    <row r="62" spans="1:15" ht="15.75" x14ac:dyDescent="0.2">
      <c r="A62" s="59" t="s">
        <v>18</v>
      </c>
      <c r="B62" s="59"/>
      <c r="C62" s="59"/>
      <c r="D62" s="59"/>
      <c r="E62" s="59"/>
      <c r="F62" s="59"/>
      <c r="G62" s="22"/>
      <c r="J62" s="29"/>
    </row>
    <row r="63" spans="1:15" x14ac:dyDescent="0.2">
      <c r="A63" s="58" t="s">
        <v>17</v>
      </c>
      <c r="B63" s="58"/>
      <c r="C63" s="58"/>
      <c r="D63" s="58"/>
      <c r="E63" s="58"/>
      <c r="F63" s="58"/>
      <c r="G63" s="22"/>
      <c r="J63" s="29"/>
    </row>
    <row r="64" spans="1:15" ht="15.75" x14ac:dyDescent="0.2">
      <c r="A64" s="59" t="s">
        <v>19</v>
      </c>
      <c r="B64" s="59"/>
      <c r="C64" s="59"/>
      <c r="D64" s="59"/>
      <c r="E64" s="59"/>
      <c r="G64" s="22"/>
      <c r="J64" s="29"/>
      <c r="K64"/>
      <c r="L64"/>
      <c r="M64"/>
      <c r="N64"/>
      <c r="O64"/>
    </row>
    <row r="65" spans="1:15" x14ac:dyDescent="0.2">
      <c r="K65"/>
      <c r="L65"/>
      <c r="M65"/>
      <c r="N65"/>
      <c r="O65"/>
    </row>
    <row r="66" spans="1:15" x14ac:dyDescent="0.2">
      <c r="K66"/>
      <c r="L66"/>
      <c r="M66"/>
      <c r="N66"/>
      <c r="O66"/>
    </row>
    <row r="67" spans="1:15" x14ac:dyDescent="0.2">
      <c r="K67"/>
      <c r="L67"/>
      <c r="M67"/>
      <c r="N67"/>
      <c r="O67"/>
    </row>
    <row r="68" spans="1:15" x14ac:dyDescent="0.2">
      <c r="K68"/>
      <c r="L68"/>
      <c r="M68"/>
      <c r="N68"/>
      <c r="O68"/>
    </row>
    <row r="69" spans="1:15" x14ac:dyDescent="0.2">
      <c r="K69"/>
      <c r="L69"/>
      <c r="M69"/>
      <c r="N69"/>
      <c r="O69"/>
    </row>
    <row r="70" spans="1:15" x14ac:dyDescent="0.2">
      <c r="K70"/>
      <c r="L70"/>
      <c r="M70"/>
      <c r="N70"/>
      <c r="O70"/>
    </row>
    <row r="71" spans="1:15" x14ac:dyDescent="0.2">
      <c r="K71"/>
      <c r="L71"/>
      <c r="M71"/>
      <c r="N71"/>
      <c r="O71"/>
    </row>
    <row r="72" spans="1:15" x14ac:dyDescent="0.2">
      <c r="K72"/>
      <c r="L72"/>
      <c r="M72"/>
      <c r="N72"/>
      <c r="O72"/>
    </row>
    <row r="73" spans="1:15" x14ac:dyDescent="0.2">
      <c r="K73"/>
      <c r="L73"/>
      <c r="M73"/>
      <c r="N73"/>
      <c r="O73"/>
    </row>
    <row r="74" spans="1:15" x14ac:dyDescent="0.2">
      <c r="K74"/>
      <c r="L74"/>
      <c r="M74"/>
      <c r="N74"/>
      <c r="O74"/>
    </row>
    <row r="75" spans="1:15" x14ac:dyDescent="0.2">
      <c r="K75"/>
      <c r="L75"/>
      <c r="M75"/>
      <c r="N75"/>
      <c r="O75"/>
    </row>
    <row r="76" spans="1:15" x14ac:dyDescent="0.2">
      <c r="K76"/>
      <c r="L76"/>
      <c r="M76"/>
      <c r="N76"/>
      <c r="O76"/>
    </row>
    <row r="77" spans="1:15" x14ac:dyDescent="0.2">
      <c r="K77"/>
      <c r="L77"/>
      <c r="M77"/>
      <c r="N77"/>
      <c r="O77"/>
    </row>
    <row r="78" spans="1:15" x14ac:dyDescent="0.2">
      <c r="K78"/>
      <c r="L78"/>
      <c r="M78"/>
      <c r="N78"/>
      <c r="O78"/>
    </row>
    <row r="79" spans="1:15" x14ac:dyDescent="0.2"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</sheetData>
  <mergeCells count="7">
    <mergeCell ref="A63:F63"/>
    <mergeCell ref="A64:E64"/>
    <mergeCell ref="A4:O4"/>
    <mergeCell ref="A6:O6"/>
    <mergeCell ref="A8:O8"/>
    <mergeCell ref="A61:F61"/>
    <mergeCell ref="A62:F62"/>
  </mergeCells>
  <printOptions horizontalCentered="1"/>
  <pageMargins left="0" right="0" top="0.3937007874015748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спецификация</vt:lpstr>
      <vt:lpstr>Расчет нач</vt:lpstr>
      <vt:lpstr>'Расчет нач'!Заголовки_для_печати</vt:lpstr>
      <vt:lpstr>спецификация!Заголовки_для_печати</vt:lpstr>
      <vt:lpstr>спецификация!Область_печати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Савин Александр Александрович</cp:lastModifiedBy>
  <cp:lastPrinted>2016-12-16T06:52:14Z</cp:lastPrinted>
  <dcterms:created xsi:type="dcterms:W3CDTF">2008-11-05T06:12:43Z</dcterms:created>
  <dcterms:modified xsi:type="dcterms:W3CDTF">2017-03-17T12:40:53Z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