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810" yWindow="1635" windowWidth="14460" windowHeight="4410"/>
  </bookViews>
  <sheets>
    <sheet name="Спец-я" sheetId="8" r:id="rId1"/>
    <sheet name="НМЦ" sheetId="9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НМЦ!$10:$11</definedName>
    <definedName name="_xlnm.Print_Titles" localSheetId="0">'Спец-я'!$10:$11</definedName>
  </definedNames>
  <calcPr calcId="162913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K33" i="9" l="1"/>
  <c r="J33" i="9"/>
  <c r="L33" i="9" s="1"/>
  <c r="G33" i="9"/>
  <c r="K32" i="9"/>
  <c r="J32" i="9"/>
  <c r="L32" i="9" s="1"/>
  <c r="G32" i="9"/>
  <c r="K31" i="9"/>
  <c r="J31" i="9"/>
  <c r="L31" i="9" s="1"/>
  <c r="G31" i="9"/>
  <c r="K30" i="9"/>
  <c r="J30" i="9"/>
  <c r="L30" i="9" s="1"/>
  <c r="G30" i="9"/>
  <c r="K29" i="9"/>
  <c r="J29" i="9"/>
  <c r="L29" i="9" s="1"/>
  <c r="G29" i="9"/>
  <c r="K28" i="9"/>
  <c r="J28" i="9"/>
  <c r="L28" i="9" s="1"/>
  <c r="G28" i="9"/>
  <c r="K27" i="9"/>
  <c r="J27" i="9"/>
  <c r="L27" i="9" s="1"/>
  <c r="G27" i="9"/>
  <c r="K26" i="9"/>
  <c r="J26" i="9"/>
  <c r="L26" i="9" s="1"/>
  <c r="G26" i="9"/>
  <c r="K25" i="9"/>
  <c r="J25" i="9"/>
  <c r="L25" i="9" s="1"/>
  <c r="G25" i="9"/>
  <c r="K24" i="9"/>
  <c r="J24" i="9"/>
  <c r="L24" i="9" s="1"/>
  <c r="G24" i="9"/>
  <c r="K23" i="9"/>
  <c r="J23" i="9"/>
  <c r="L23" i="9" s="1"/>
  <c r="G23" i="9"/>
  <c r="K22" i="9"/>
  <c r="J22" i="9"/>
  <c r="L22" i="9" s="1"/>
  <c r="G22" i="9"/>
  <c r="K21" i="9"/>
  <c r="J21" i="9"/>
  <c r="L21" i="9" s="1"/>
  <c r="G21" i="9"/>
  <c r="K20" i="9"/>
  <c r="J20" i="9"/>
  <c r="L20" i="9" s="1"/>
  <c r="G20" i="9"/>
  <c r="K19" i="9"/>
  <c r="J19" i="9"/>
  <c r="L19" i="9" s="1"/>
  <c r="G19" i="9"/>
  <c r="K18" i="9"/>
  <c r="J18" i="9"/>
  <c r="L18" i="9" s="1"/>
  <c r="G18" i="9"/>
  <c r="K17" i="9"/>
  <c r="J17" i="9"/>
  <c r="L17" i="9" s="1"/>
  <c r="G17" i="9"/>
  <c r="K16" i="9"/>
  <c r="J16" i="9"/>
  <c r="L16" i="9" s="1"/>
  <c r="G16" i="9"/>
  <c r="K15" i="9"/>
  <c r="J15" i="9"/>
  <c r="L15" i="9" s="1"/>
  <c r="G15" i="9"/>
  <c r="K14" i="9"/>
  <c r="J14" i="9"/>
  <c r="L14" i="9" s="1"/>
  <c r="G14" i="9"/>
  <c r="K13" i="9"/>
  <c r="J13" i="9"/>
  <c r="L13" i="9" s="1"/>
  <c r="G13" i="9"/>
  <c r="K12" i="9"/>
  <c r="J12" i="9"/>
  <c r="L12" i="9" s="1"/>
  <c r="G12" i="9"/>
  <c r="K33" i="8"/>
  <c r="J33" i="8"/>
  <c r="L33" i="8" s="1"/>
  <c r="G33" i="8"/>
  <c r="K32" i="8"/>
  <c r="J32" i="8"/>
  <c r="L32" i="8" s="1"/>
  <c r="G32" i="8"/>
  <c r="K31" i="8"/>
  <c r="J31" i="8"/>
  <c r="L31" i="8" s="1"/>
  <c r="G31" i="8"/>
  <c r="K30" i="8"/>
  <c r="J30" i="8"/>
  <c r="L30" i="8" s="1"/>
  <c r="G30" i="8"/>
  <c r="K29" i="8"/>
  <c r="J29" i="8"/>
  <c r="L29" i="8" s="1"/>
  <c r="G29" i="8"/>
  <c r="K28" i="8"/>
  <c r="J28" i="8"/>
  <c r="L28" i="8" s="1"/>
  <c r="G28" i="8"/>
  <c r="K27" i="8"/>
  <c r="J27" i="8"/>
  <c r="L27" i="8" s="1"/>
  <c r="G27" i="8"/>
  <c r="K26" i="8"/>
  <c r="J26" i="8"/>
  <c r="L26" i="8" s="1"/>
  <c r="G26" i="8"/>
  <c r="K25" i="8"/>
  <c r="J25" i="8"/>
  <c r="L25" i="8" s="1"/>
  <c r="G25" i="8"/>
  <c r="K24" i="8"/>
  <c r="J24" i="8"/>
  <c r="L24" i="8" s="1"/>
  <c r="G24" i="8"/>
  <c r="K23" i="8"/>
  <c r="J23" i="8"/>
  <c r="L23" i="8" s="1"/>
  <c r="G23" i="8"/>
  <c r="K22" i="8"/>
  <c r="J22" i="8"/>
  <c r="L22" i="8" s="1"/>
  <c r="G22" i="8"/>
  <c r="K21" i="8"/>
  <c r="J21" i="8"/>
  <c r="L21" i="8" s="1"/>
  <c r="G21" i="8"/>
  <c r="K20" i="8"/>
  <c r="J20" i="8"/>
  <c r="L20" i="8" s="1"/>
  <c r="G20" i="8"/>
  <c r="K19" i="8"/>
  <c r="J19" i="8"/>
  <c r="L19" i="8" s="1"/>
  <c r="G19" i="8"/>
  <c r="K18" i="8"/>
  <c r="J18" i="8"/>
  <c r="L18" i="8" s="1"/>
  <c r="G18" i="8"/>
  <c r="K17" i="8"/>
  <c r="J17" i="8"/>
  <c r="L17" i="8" s="1"/>
  <c r="G17" i="8"/>
  <c r="K16" i="8"/>
  <c r="J16" i="8"/>
  <c r="L16" i="8" s="1"/>
  <c r="G16" i="8"/>
  <c r="K15" i="8"/>
  <c r="J15" i="8"/>
  <c r="L15" i="8" s="1"/>
  <c r="G15" i="8"/>
  <c r="K14" i="8"/>
  <c r="J14" i="8"/>
  <c r="L14" i="8" s="1"/>
  <c r="G14" i="8"/>
  <c r="K13" i="8"/>
  <c r="J13" i="8"/>
  <c r="L13" i="8" s="1"/>
  <c r="G13" i="8"/>
  <c r="K12" i="8"/>
  <c r="J12" i="8"/>
  <c r="L12" i="8" s="1"/>
  <c r="G12" i="8"/>
  <c r="G34" i="9" l="1"/>
  <c r="C37" i="9" s="1"/>
  <c r="G34" i="8"/>
  <c r="C37" i="8" s="1"/>
</calcChain>
</file>

<file path=xl/sharedStrings.xml><?xml version="1.0" encoding="utf-8"?>
<sst xmlns="http://schemas.openxmlformats.org/spreadsheetml/2006/main" count="161" uniqueCount="60">
  <si>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</si>
  <si>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</si>
  <si>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</si>
  <si>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</si>
  <si>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</si>
  <si>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</si>
  <si>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</si>
  <si>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</si>
  <si>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</si>
  <si>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</si>
  <si>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</si>
  <si>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</si>
  <si>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</si>
  <si>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</si>
  <si>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</si>
  <si>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</si>
  <si>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</si>
  <si>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</si>
  <si>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</si>
  <si>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</si>
  <si>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</si>
  <si>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</si>
  <si>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</si>
  <si>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</si>
  <si>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</si>
  <si>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</si>
  <si>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</si>
  <si>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</si>
  <si>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</si>
  <si>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</si>
  <si>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</si>
  <si>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</si>
  <si>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</si>
  <si>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</si>
  <si>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</si>
  <si>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 xml:space="preserve">Расчет начальной (макисмальной) цены закупки </t>
  </si>
  <si>
    <t>Манометр МП3-У У2 0-16кгс/см2-1,5-IP40-М20х1,5-8g радиальный ТУ 25-02.180335-84 Манотомь</t>
  </si>
  <si>
    <t>Манометр МП3-У У2 0-25кгс/см2-1,5-IP40-М20х1,5-8g радиальный ТУ 25-02.180335-84 Манотомь</t>
  </si>
  <si>
    <t>Соединение медных труб с развальцовкой-соединение ввертное СМВ8-G1/2 Тульский завод Монтажавтоматика</t>
  </si>
  <si>
    <t>Трубка импульсная медная 6х1 2000мм ПФ Манометр</t>
  </si>
  <si>
    <t>к конкурентной процедуре № ________ на право заключения договора поставки "Контрольно-измерительных приборов  для нужд ПАО МОЭК"</t>
  </si>
  <si>
    <t>Датчик избыточного давления Корунд ДИ-001М-120-УХЛ3.1-1-1,6МПа-42-t1-М1-IP65 Стэнли</t>
  </si>
  <si>
    <t>Датчик избыточного давления Корунд-ДИ-001Д-120-УХЛ3.1-1-0,6МПа-42 Стэнли</t>
  </si>
  <si>
    <t>Датчик-реле разности давлений ДЕМ 202 РАСКО-01-1 ТУ 4218-140-00227471-2010 Саранский приборостроительный завод</t>
  </si>
  <si>
    <t>Датчик-реле разности давлений ДЕМ 202 РАСКО-02-1 ТУ 4218-140-00227471-2010 Саранский приборостроительный завод</t>
  </si>
  <si>
    <t>Датчик-реле давления ДЕМ 102 РАСКО-02-2 ТУ 4218-140-00227471-2010 Саранский приборостроительный завод</t>
  </si>
  <si>
    <t>Манометр МТ-100-1,6МПа-1,5-М20х1,5-8g присоединение радиальное НП МЦ-Багория</t>
  </si>
  <si>
    <t>Переходник G1/2 внешняя - М12х1,5 внешняя ПФ Манометр</t>
  </si>
  <si>
    <t>Датчик-реле разности давлений ДЕМ 202 РАСКО-02-2 ТУ 4218-140-00227471-2010 Саранский приборостроительный завод</t>
  </si>
  <si>
    <t>Сигнализатор уровня жидкости Овен САУ-М6</t>
  </si>
  <si>
    <t>Реле давления Grundfos FF 4-8; 0,5-8,0 бар</t>
  </si>
  <si>
    <t>Бобышка БП1 М20х1,5-50 Ст20 ПФ Манометр</t>
  </si>
  <si>
    <t>Соединения медных труб с развальцовкой навертное СМПН8-М12 ООО КомплектСА</t>
  </si>
  <si>
    <t>Манометр МП3-У У2 0-10кгс/см2-1,5-IP40-М20х1,5-8g радиальный ТУ 25-02.180335-84 Манотомь</t>
  </si>
  <si>
    <t>Бобышка БП-М20х1,5-25 Ст20 Термико</t>
  </si>
  <si>
    <t>Гильза защитная ГЗ-3-6-60-М20Х1,5 Интэп</t>
  </si>
  <si>
    <t>Термометр биметаллический БТ-51.211-(0+160)С-G1/2-64-1,5 Росма</t>
  </si>
  <si>
    <t>Манометр показывающий Wika 232.50.100 0-16МПа присоединение радиальное G1/2B</t>
  </si>
  <si>
    <t>Термометр биметаллический ТБ-2(0+100)С-1,5-80-10-М20+ГЗ-М20 ТУ 311-00225621.160-96 Теплоконтроль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</si>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</sst>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5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 applyBorder="1"/>
    <xf numFmtId="0" fontId="4" fillId="0" borderId="9" xfId="1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B2B2B2"/>
      <color rgb="FFDDDDDD"/>
      <color rgb="FF99FFCC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zoomScale="70" zoomScaleNormal="70" workbookViewId="0">
      <selection activeCell="E18" sqref="E18"/>
    </sheetView>
  </sheetViews>
  <sheetFormatPr defaultColWidth="9.140625" defaultRowHeight="12.75" x14ac:dyDescent="0.2"/>
  <cols>
    <col min="1" max="1" width="7.5703125" style="34" customWidth="1"/>
    <col min="2" max="2" width="60.71093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5" width="16.7109375" style="34" customWidth="1"/>
    <col min="16" max="16" width="16.7109375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3"/>
      <c r="N1" s="3"/>
      <c r="O1" s="3"/>
      <c r="P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3"/>
      <c r="N2" s="3"/>
      <c r="O2" s="3"/>
      <c r="P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3" t="s">
        <v>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3" t="s">
        <v>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3" t="s">
        <v>40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4" t="s">
        <v>13</v>
      </c>
      <c r="K10" s="14" t="s">
        <v>14</v>
      </c>
      <c r="L10" s="14" t="s">
        <v>15</v>
      </c>
      <c r="M10" s="11" t="s">
        <v>16</v>
      </c>
      <c r="N10" s="11" t="s">
        <v>34</v>
      </c>
      <c r="O10" s="11" t="s">
        <v>17</v>
      </c>
      <c r="P10" s="16" t="s">
        <v>59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35">
        <v>16</v>
      </c>
    </row>
    <row r="12" spans="1:16" ht="25.5" x14ac:dyDescent="0.2">
      <c r="A12" s="42">
        <v>1</v>
      </c>
      <c r="B12" s="43" t="s">
        <v>36</v>
      </c>
      <c r="C12" s="44">
        <v>10002912</v>
      </c>
      <c r="D12" s="42" t="s">
        <v>33</v>
      </c>
      <c r="E12" s="42">
        <v>17</v>
      </c>
      <c r="F12" s="45">
        <v>843.38</v>
      </c>
      <c r="G12" s="45">
        <f>F12*E12</f>
        <v>14337.46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48"/>
    </row>
    <row r="13" spans="1:16" ht="25.5" x14ac:dyDescent="0.2">
      <c r="A13" s="42">
        <v>2</v>
      </c>
      <c r="B13" s="43" t="s">
        <v>41</v>
      </c>
      <c r="C13" s="44">
        <v>10147906</v>
      </c>
      <c r="D13" s="42" t="s">
        <v>33</v>
      </c>
      <c r="E13" s="42">
        <v>64</v>
      </c>
      <c r="F13" s="45">
        <v>3928</v>
      </c>
      <c r="G13" s="45">
        <f t="shared" ref="G13:G33" si="0">F13*E13</f>
        <v>251392</v>
      </c>
      <c r="H13" s="46"/>
      <c r="I13" s="46"/>
      <c r="J13" s="1">
        <f t="shared" ref="J13:J33" si="1">ROUND(I13*1.18,2)</f>
        <v>0</v>
      </c>
      <c r="K13" s="1">
        <f t="shared" ref="K13:K33" si="2">ROUND(E13*I13,2)</f>
        <v>0</v>
      </c>
      <c r="L13" s="1">
        <f t="shared" ref="L13:L33" si="3">ROUND(E13*J13,2)</f>
        <v>0</v>
      </c>
      <c r="M13" s="47"/>
      <c r="N13" s="47"/>
      <c r="O13" s="47"/>
      <c r="P13" s="48"/>
    </row>
    <row r="14" spans="1:16" ht="25.5" x14ac:dyDescent="0.2">
      <c r="A14" s="42">
        <v>3</v>
      </c>
      <c r="B14" s="43" t="s">
        <v>42</v>
      </c>
      <c r="C14" s="44">
        <v>10108389</v>
      </c>
      <c r="D14" s="42" t="s">
        <v>33</v>
      </c>
      <c r="E14" s="42">
        <v>12</v>
      </c>
      <c r="F14" s="45">
        <v>4821.75</v>
      </c>
      <c r="G14" s="45">
        <f t="shared" si="0"/>
        <v>57861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8"/>
    </row>
    <row r="15" spans="1:16" ht="25.5" x14ac:dyDescent="0.2">
      <c r="A15" s="42">
        <v>4</v>
      </c>
      <c r="B15" s="43" t="s">
        <v>43</v>
      </c>
      <c r="C15" s="44">
        <v>10133259</v>
      </c>
      <c r="D15" s="42" t="s">
        <v>33</v>
      </c>
      <c r="E15" s="42">
        <v>2</v>
      </c>
      <c r="F15" s="45">
        <v>5306.53</v>
      </c>
      <c r="G15" s="45">
        <f t="shared" si="0"/>
        <v>10613.06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8"/>
    </row>
    <row r="16" spans="1:16" ht="25.5" x14ac:dyDescent="0.2">
      <c r="A16" s="42">
        <v>5</v>
      </c>
      <c r="B16" s="43" t="s">
        <v>44</v>
      </c>
      <c r="C16" s="44">
        <v>102013375</v>
      </c>
      <c r="D16" s="42" t="s">
        <v>33</v>
      </c>
      <c r="E16" s="42">
        <v>40</v>
      </c>
      <c r="F16" s="45">
        <v>5750</v>
      </c>
      <c r="G16" s="45">
        <f t="shared" si="0"/>
        <v>230000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8"/>
    </row>
    <row r="17" spans="1:16" ht="25.5" x14ac:dyDescent="0.2">
      <c r="A17" s="42">
        <v>6</v>
      </c>
      <c r="B17" s="43" t="s">
        <v>45</v>
      </c>
      <c r="C17" s="44">
        <v>10136280</v>
      </c>
      <c r="D17" s="42" t="s">
        <v>33</v>
      </c>
      <c r="E17" s="42">
        <v>14</v>
      </c>
      <c r="F17" s="45">
        <v>3369.21</v>
      </c>
      <c r="G17" s="45">
        <f t="shared" si="0"/>
        <v>47168.94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8"/>
    </row>
    <row r="18" spans="1:16" ht="25.5" x14ac:dyDescent="0.2">
      <c r="A18" s="42">
        <v>7</v>
      </c>
      <c r="B18" s="43" t="s">
        <v>46</v>
      </c>
      <c r="C18" s="44">
        <v>10110813</v>
      </c>
      <c r="D18" s="42" t="s">
        <v>33</v>
      </c>
      <c r="E18" s="42">
        <v>9</v>
      </c>
      <c r="F18" s="45">
        <v>241.57</v>
      </c>
      <c r="G18" s="45">
        <f t="shared" si="0"/>
        <v>2174.13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8"/>
    </row>
    <row r="19" spans="1:16" x14ac:dyDescent="0.2">
      <c r="A19" s="42">
        <v>8</v>
      </c>
      <c r="B19" s="43" t="s">
        <v>39</v>
      </c>
      <c r="C19" s="44">
        <v>10151572</v>
      </c>
      <c r="D19" s="42" t="s">
        <v>33</v>
      </c>
      <c r="E19" s="42">
        <v>48</v>
      </c>
      <c r="F19" s="45">
        <v>417.76</v>
      </c>
      <c r="G19" s="45">
        <f t="shared" si="0"/>
        <v>20052.48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8"/>
    </row>
    <row r="20" spans="1:16" x14ac:dyDescent="0.2">
      <c r="A20" s="42">
        <v>9</v>
      </c>
      <c r="B20" s="43" t="s">
        <v>47</v>
      </c>
      <c r="C20" s="44">
        <v>10149066</v>
      </c>
      <c r="D20" s="42" t="s">
        <v>33</v>
      </c>
      <c r="E20" s="42">
        <v>26</v>
      </c>
      <c r="F20" s="45">
        <v>180.08</v>
      </c>
      <c r="G20" s="45">
        <f t="shared" si="0"/>
        <v>4682.08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8"/>
    </row>
    <row r="21" spans="1:16" ht="25.5" x14ac:dyDescent="0.2">
      <c r="A21" s="42">
        <v>10</v>
      </c>
      <c r="B21" s="43" t="s">
        <v>48</v>
      </c>
      <c r="C21" s="44">
        <v>10134734</v>
      </c>
      <c r="D21" s="42" t="s">
        <v>33</v>
      </c>
      <c r="E21" s="42">
        <v>25</v>
      </c>
      <c r="F21" s="45">
        <v>5750</v>
      </c>
      <c r="G21" s="45">
        <f t="shared" si="0"/>
        <v>143750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8"/>
    </row>
    <row r="22" spans="1:16" x14ac:dyDescent="0.2">
      <c r="A22" s="42">
        <v>11</v>
      </c>
      <c r="B22" s="43" t="s">
        <v>49</v>
      </c>
      <c r="C22" s="44">
        <v>10002959</v>
      </c>
      <c r="D22" s="42" t="s">
        <v>33</v>
      </c>
      <c r="E22" s="42">
        <v>1</v>
      </c>
      <c r="F22" s="45">
        <v>3710</v>
      </c>
      <c r="G22" s="45">
        <f t="shared" si="0"/>
        <v>3710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8"/>
    </row>
    <row r="23" spans="1:16" x14ac:dyDescent="0.2">
      <c r="A23" s="42">
        <v>12</v>
      </c>
      <c r="B23" s="43" t="s">
        <v>50</v>
      </c>
      <c r="C23" s="44">
        <v>10017682</v>
      </c>
      <c r="D23" s="42" t="s">
        <v>33</v>
      </c>
      <c r="E23" s="42">
        <v>4</v>
      </c>
      <c r="F23" s="45">
        <v>5465.7</v>
      </c>
      <c r="G23" s="45">
        <f t="shared" si="0"/>
        <v>21862.799999999999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8"/>
    </row>
    <row r="24" spans="1:16" x14ac:dyDescent="0.2">
      <c r="A24" s="42">
        <v>13</v>
      </c>
      <c r="B24" s="43" t="s">
        <v>51</v>
      </c>
      <c r="C24" s="44">
        <v>102004505</v>
      </c>
      <c r="D24" s="42" t="s">
        <v>33</v>
      </c>
      <c r="E24" s="42">
        <v>6</v>
      </c>
      <c r="F24" s="45">
        <v>101.48</v>
      </c>
      <c r="G24" s="45">
        <f t="shared" si="0"/>
        <v>608.88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8"/>
    </row>
    <row r="25" spans="1:16" ht="25.5" x14ac:dyDescent="0.2">
      <c r="A25" s="42">
        <v>14</v>
      </c>
      <c r="B25" s="43" t="s">
        <v>52</v>
      </c>
      <c r="C25" s="44">
        <v>10122830</v>
      </c>
      <c r="D25" s="42" t="s">
        <v>33</v>
      </c>
      <c r="E25" s="42">
        <v>15</v>
      </c>
      <c r="F25" s="45">
        <v>151.63</v>
      </c>
      <c r="G25" s="45">
        <f t="shared" si="0"/>
        <v>2274.4499999999998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8"/>
    </row>
    <row r="26" spans="1:16" ht="25.5" x14ac:dyDescent="0.2">
      <c r="A26" s="42">
        <v>15</v>
      </c>
      <c r="B26" s="43" t="s">
        <v>38</v>
      </c>
      <c r="C26" s="44">
        <v>10099587</v>
      </c>
      <c r="D26" s="42" t="s">
        <v>33</v>
      </c>
      <c r="E26" s="42">
        <v>15</v>
      </c>
      <c r="F26" s="45">
        <v>134.33000000000001</v>
      </c>
      <c r="G26" s="45">
        <f t="shared" si="0"/>
        <v>2014.9500000000003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48"/>
    </row>
    <row r="27" spans="1:16" ht="25.5" x14ac:dyDescent="0.2">
      <c r="A27" s="42">
        <v>16</v>
      </c>
      <c r="B27" s="43" t="s">
        <v>53</v>
      </c>
      <c r="C27" s="44">
        <v>10039603</v>
      </c>
      <c r="D27" s="42" t="s">
        <v>33</v>
      </c>
      <c r="E27" s="42">
        <v>16</v>
      </c>
      <c r="F27" s="45">
        <v>843.38</v>
      </c>
      <c r="G27" s="45">
        <f t="shared" si="0"/>
        <v>13494.08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48"/>
    </row>
    <row r="28" spans="1:16" x14ac:dyDescent="0.2">
      <c r="A28" s="42">
        <v>17</v>
      </c>
      <c r="B28" s="43" t="s">
        <v>54</v>
      </c>
      <c r="C28" s="44">
        <v>10133778</v>
      </c>
      <c r="D28" s="42" t="s">
        <v>33</v>
      </c>
      <c r="E28" s="42">
        <v>16</v>
      </c>
      <c r="F28" s="45">
        <v>158.5</v>
      </c>
      <c r="G28" s="45">
        <f t="shared" si="0"/>
        <v>2536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48"/>
    </row>
    <row r="29" spans="1:16" x14ac:dyDescent="0.2">
      <c r="A29" s="42">
        <v>18</v>
      </c>
      <c r="B29" s="43" t="s">
        <v>55</v>
      </c>
      <c r="C29" s="44">
        <v>10103014</v>
      </c>
      <c r="D29" s="42" t="s">
        <v>33</v>
      </c>
      <c r="E29" s="42">
        <v>16</v>
      </c>
      <c r="F29" s="45">
        <v>433.9</v>
      </c>
      <c r="G29" s="45">
        <f t="shared" si="0"/>
        <v>6942.4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48"/>
    </row>
    <row r="30" spans="1:16" x14ac:dyDescent="0.2">
      <c r="A30" s="42">
        <v>19</v>
      </c>
      <c r="B30" s="43" t="s">
        <v>56</v>
      </c>
      <c r="C30" s="44">
        <v>10011917</v>
      </c>
      <c r="D30" s="42" t="s">
        <v>33</v>
      </c>
      <c r="E30" s="42">
        <v>8</v>
      </c>
      <c r="F30" s="45">
        <v>702.42</v>
      </c>
      <c r="G30" s="45">
        <f t="shared" si="0"/>
        <v>5619.36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48"/>
    </row>
    <row r="31" spans="1:16" ht="25.5" x14ac:dyDescent="0.2">
      <c r="A31" s="42">
        <v>20</v>
      </c>
      <c r="B31" s="43" t="s">
        <v>37</v>
      </c>
      <c r="C31" s="44">
        <v>10002916</v>
      </c>
      <c r="D31" s="42" t="s">
        <v>33</v>
      </c>
      <c r="E31" s="42">
        <v>23</v>
      </c>
      <c r="F31" s="45">
        <v>843.38</v>
      </c>
      <c r="G31" s="45">
        <f t="shared" si="0"/>
        <v>19397.740000000002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48"/>
    </row>
    <row r="32" spans="1:16" ht="25.5" x14ac:dyDescent="0.2">
      <c r="A32" s="42">
        <v>21</v>
      </c>
      <c r="B32" s="43" t="s">
        <v>57</v>
      </c>
      <c r="C32" s="44">
        <v>10088797</v>
      </c>
      <c r="D32" s="42" t="s">
        <v>33</v>
      </c>
      <c r="E32" s="42">
        <v>51</v>
      </c>
      <c r="F32" s="45">
        <v>4904.55</v>
      </c>
      <c r="G32" s="45">
        <f t="shared" si="0"/>
        <v>250132.05000000002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48"/>
    </row>
    <row r="33" spans="1:16" ht="25.5" x14ac:dyDescent="0.2">
      <c r="A33" s="42">
        <v>22</v>
      </c>
      <c r="B33" s="43" t="s">
        <v>58</v>
      </c>
      <c r="C33" s="44">
        <v>10143961</v>
      </c>
      <c r="D33" s="42" t="s">
        <v>33</v>
      </c>
      <c r="E33" s="42">
        <v>7</v>
      </c>
      <c r="F33" s="45">
        <v>2419.25</v>
      </c>
      <c r="G33" s="45">
        <f t="shared" si="0"/>
        <v>16934.75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48"/>
    </row>
    <row r="34" spans="1:16" x14ac:dyDescent="0.2">
      <c r="A34" s="17"/>
      <c r="B34" s="18"/>
      <c r="C34" s="19"/>
      <c r="D34" s="17"/>
      <c r="E34" s="20"/>
      <c r="F34" s="21" t="s">
        <v>22</v>
      </c>
      <c r="G34" s="21">
        <f>SUM(G12:G33)</f>
        <v>1127558.6099999999</v>
      </c>
      <c r="H34" s="21"/>
      <c r="I34" s="21"/>
      <c r="J34" s="21"/>
      <c r="K34" s="21"/>
      <c r="L34" s="21"/>
      <c r="M34" s="22"/>
      <c r="N34" s="22"/>
      <c r="O34" s="22"/>
      <c r="P34" s="49"/>
    </row>
    <row r="35" spans="1:16" x14ac:dyDescent="0.2">
      <c r="A35" s="17"/>
      <c r="B35" s="18"/>
      <c r="C35" s="19"/>
      <c r="D35" s="17"/>
      <c r="E35" s="20"/>
      <c r="F35" s="39"/>
      <c r="G35" s="39"/>
      <c r="H35" s="21"/>
      <c r="I35" s="21"/>
      <c r="J35" s="21"/>
      <c r="K35" s="23"/>
      <c r="L35" s="23"/>
      <c r="M35" s="22"/>
      <c r="N35" s="22"/>
      <c r="O35" s="22"/>
      <c r="P35" s="49"/>
    </row>
    <row r="36" spans="1:16" x14ac:dyDescent="0.2">
      <c r="A36" s="17"/>
      <c r="B36" s="18"/>
      <c r="C36" s="19"/>
      <c r="D36" s="17"/>
      <c r="E36" s="20"/>
      <c r="F36" s="39"/>
      <c r="G36" s="39"/>
      <c r="H36" s="21"/>
      <c r="I36" s="21"/>
      <c r="J36" s="21"/>
      <c r="K36" s="23"/>
      <c r="L36" s="23"/>
      <c r="M36" s="22"/>
      <c r="N36" s="22"/>
      <c r="O36" s="22"/>
      <c r="P36" s="49"/>
    </row>
    <row r="37" spans="1:16" x14ac:dyDescent="0.2">
      <c r="A37" s="24" t="s">
        <v>23</v>
      </c>
      <c r="B37" s="24"/>
      <c r="C37" s="21">
        <f>G34*1.18</f>
        <v>1330519.1597999998</v>
      </c>
      <c r="D37" s="5"/>
      <c r="E37" s="8"/>
      <c r="F37" s="40"/>
      <c r="G37" s="41"/>
      <c r="H37" s="8"/>
      <c r="I37" s="8"/>
      <c r="J37" s="25"/>
      <c r="K37" s="25"/>
      <c r="L37" s="25"/>
      <c r="M37" s="3"/>
      <c r="N37" s="3"/>
      <c r="O37" s="3"/>
      <c r="P37" s="49"/>
    </row>
    <row r="38" spans="1:16" x14ac:dyDescent="0.2">
      <c r="A38" s="5"/>
      <c r="B38" s="5"/>
      <c r="C38" s="5"/>
      <c r="D38" s="5"/>
      <c r="E38" s="6"/>
      <c r="F38" s="7"/>
      <c r="G38" s="8"/>
      <c r="H38" s="8"/>
      <c r="I38" s="8"/>
      <c r="J38" s="25"/>
      <c r="K38" s="25"/>
      <c r="L38" s="25"/>
      <c r="M38" s="3"/>
      <c r="N38" s="3"/>
      <c r="O38" s="3"/>
      <c r="P38" s="49"/>
    </row>
    <row r="39" spans="1:16" x14ac:dyDescent="0.2">
      <c r="A39" s="26" t="s">
        <v>24</v>
      </c>
      <c r="B39" s="26"/>
      <c r="C39" s="26"/>
      <c r="D39" s="26"/>
      <c r="E39" s="26"/>
      <c r="F39" s="26"/>
      <c r="G39" s="26"/>
      <c r="H39" s="26"/>
      <c r="I39" s="26"/>
      <c r="J39" s="25"/>
      <c r="K39" s="25"/>
      <c r="L39" s="25"/>
      <c r="M39" s="3"/>
      <c r="N39" s="3"/>
      <c r="O39" s="3"/>
      <c r="P39" s="49"/>
    </row>
    <row r="40" spans="1:16" x14ac:dyDescent="0.2">
      <c r="A40" s="26" t="s">
        <v>25</v>
      </c>
      <c r="B40" s="26"/>
      <c r="C40" s="26"/>
      <c r="D40" s="26"/>
      <c r="E40" s="26"/>
      <c r="F40" s="26"/>
      <c r="G40" s="26"/>
      <c r="H40" s="26"/>
      <c r="I40" s="26"/>
      <c r="J40" s="25"/>
      <c r="K40" s="25"/>
      <c r="L40" s="25"/>
      <c r="M40" s="3"/>
      <c r="N40" s="3"/>
      <c r="O40" s="3"/>
      <c r="P40" s="49"/>
    </row>
    <row r="41" spans="1:16" x14ac:dyDescent="0.2">
      <c r="A41" s="26" t="s">
        <v>26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3"/>
      <c r="P41" s="49"/>
    </row>
    <row r="42" spans="1:16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3"/>
      <c r="P42" s="49"/>
    </row>
    <row r="43" spans="1:16" x14ac:dyDescent="0.2">
      <c r="A43" s="26" t="s">
        <v>27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3"/>
      <c r="P43" s="49"/>
    </row>
    <row r="44" spans="1:16" x14ac:dyDescent="0.2">
      <c r="A44" s="27"/>
      <c r="B44" s="27"/>
      <c r="C44" s="27"/>
      <c r="D44" s="27"/>
      <c r="E44" s="27"/>
      <c r="F44" s="28"/>
      <c r="G44" s="28"/>
      <c r="H44" s="28"/>
      <c r="I44" s="28"/>
      <c r="J44" s="28"/>
      <c r="K44" s="28"/>
      <c r="L44" s="28"/>
      <c r="M44" s="27"/>
      <c r="N44" s="27"/>
      <c r="O44" s="27"/>
      <c r="P44" s="49"/>
    </row>
    <row r="45" spans="1:16" x14ac:dyDescent="0.2">
      <c r="A45" s="29" t="s">
        <v>28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"/>
      <c r="P45" s="49"/>
    </row>
    <row r="46" spans="1:16" x14ac:dyDescent="0.2">
      <c r="A46" s="30" t="s">
        <v>29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3"/>
      <c r="O46" s="3"/>
      <c r="P46" s="49"/>
    </row>
    <row r="47" spans="1:16" x14ac:dyDescent="0.2">
      <c r="A47" s="27"/>
      <c r="B47" s="27"/>
      <c r="C47" s="27"/>
      <c r="D47" s="27"/>
      <c r="E47" s="27"/>
      <c r="F47" s="28"/>
      <c r="G47" s="28"/>
      <c r="H47" s="28"/>
      <c r="I47" s="28"/>
      <c r="J47" s="28"/>
      <c r="K47" s="28"/>
      <c r="L47" s="28"/>
      <c r="M47" s="27"/>
      <c r="N47" s="27"/>
      <c r="O47" s="27"/>
      <c r="P47" s="49"/>
    </row>
    <row r="48" spans="1:16" x14ac:dyDescent="0.2">
      <c r="A48" s="31"/>
      <c r="B48" s="31"/>
      <c r="C48" s="31"/>
      <c r="D48" s="31"/>
      <c r="E48" s="31"/>
      <c r="F48" s="32"/>
      <c r="G48" s="32"/>
      <c r="H48" s="32"/>
      <c r="I48" s="32"/>
      <c r="J48" s="32"/>
      <c r="K48" s="32"/>
      <c r="L48" s="32"/>
      <c r="M48" s="31"/>
      <c r="N48" s="31"/>
      <c r="O48" s="31"/>
      <c r="P48" s="49"/>
    </row>
    <row r="49" spans="1:16" x14ac:dyDescent="0.2">
      <c r="A49" s="27"/>
      <c r="B49" s="27"/>
      <c r="C49" s="27"/>
      <c r="D49" s="27"/>
      <c r="E49" s="27"/>
      <c r="F49" s="28"/>
      <c r="G49" s="28"/>
      <c r="H49" s="28"/>
      <c r="I49" s="28"/>
      <c r="J49" s="9"/>
      <c r="K49" s="9"/>
      <c r="L49" s="9"/>
      <c r="M49" s="2"/>
      <c r="N49" s="2"/>
      <c r="O49" s="2"/>
      <c r="P49" s="49"/>
    </row>
    <row r="50" spans="1:16" x14ac:dyDescent="0.2">
      <c r="A50" s="54" t="s">
        <v>30</v>
      </c>
      <c r="B50" s="54"/>
      <c r="C50" s="54"/>
      <c r="D50" s="54"/>
      <c r="E50" s="54"/>
      <c r="F50" s="54"/>
      <c r="G50" s="8"/>
      <c r="H50" s="8"/>
      <c r="I50" s="8"/>
      <c r="J50" s="9"/>
      <c r="K50" s="9"/>
      <c r="L50" s="9"/>
      <c r="M50" s="2"/>
      <c r="N50" s="2"/>
      <c r="O50" s="2"/>
      <c r="P50" s="49"/>
    </row>
    <row r="51" spans="1:16" ht="15.75" x14ac:dyDescent="0.2">
      <c r="A51" s="52" t="s">
        <v>31</v>
      </c>
      <c r="B51" s="52"/>
      <c r="C51" s="52"/>
      <c r="D51" s="52"/>
      <c r="E51" s="52"/>
      <c r="F51" s="52"/>
      <c r="G51" s="8"/>
      <c r="H51" s="8"/>
      <c r="I51" s="8"/>
      <c r="J51" s="9"/>
      <c r="K51" s="9"/>
      <c r="L51" s="9"/>
      <c r="M51" s="2"/>
      <c r="N51" s="2"/>
      <c r="O51" s="2"/>
      <c r="P51" s="49"/>
    </row>
    <row r="52" spans="1:16" x14ac:dyDescent="0.2">
      <c r="A52" s="54" t="s">
        <v>30</v>
      </c>
      <c r="B52" s="54"/>
      <c r="C52" s="54"/>
      <c r="D52" s="54"/>
      <c r="E52" s="54"/>
      <c r="F52" s="54"/>
      <c r="G52" s="8"/>
      <c r="H52" s="8"/>
      <c r="I52" s="8"/>
      <c r="J52" s="9"/>
      <c r="K52" s="9"/>
      <c r="L52" s="9"/>
      <c r="M52" s="2"/>
      <c r="N52" s="2"/>
      <c r="O52" s="2"/>
      <c r="P52" s="49"/>
    </row>
    <row r="53" spans="1:16" ht="15.75" x14ac:dyDescent="0.2">
      <c r="A53" s="52" t="s">
        <v>32</v>
      </c>
      <c r="B53" s="52"/>
      <c r="C53" s="52"/>
      <c r="D53" s="52"/>
      <c r="E53" s="52"/>
      <c r="F53" s="7"/>
      <c r="G53" s="8"/>
      <c r="H53" s="8"/>
      <c r="I53" s="8"/>
      <c r="J53" s="9"/>
      <c r="K53" s="9"/>
      <c r="L53" s="9"/>
      <c r="M53" s="2"/>
      <c r="N53" s="2"/>
      <c r="O53" s="2"/>
      <c r="P53" s="49"/>
    </row>
    <row r="54" spans="1:16" x14ac:dyDescent="0.2">
      <c r="A54" s="5"/>
      <c r="B54" s="5"/>
      <c r="C54" s="5"/>
      <c r="D54" s="5"/>
      <c r="E54" s="6"/>
      <c r="F54" s="7"/>
      <c r="G54" s="7"/>
      <c r="H54" s="8"/>
      <c r="I54" s="8"/>
      <c r="J54" s="8"/>
      <c r="K54" s="9"/>
      <c r="L54" s="9"/>
      <c r="M54" s="2"/>
      <c r="N54" s="2"/>
      <c r="O54" s="2"/>
      <c r="P54" s="49"/>
    </row>
    <row r="55" spans="1:16" x14ac:dyDescent="0.2">
      <c r="A55" s="5"/>
      <c r="B55" s="5"/>
      <c r="C55" s="5"/>
      <c r="D55" s="5"/>
      <c r="E55" s="6"/>
      <c r="F55" s="7"/>
      <c r="G55" s="7"/>
      <c r="H55" s="8"/>
      <c r="I55" s="8"/>
      <c r="J55" s="8"/>
      <c r="K55" s="9"/>
      <c r="L55" s="9"/>
      <c r="M55" s="2"/>
      <c r="N55" s="2"/>
      <c r="O55" s="2"/>
      <c r="P55" s="49"/>
    </row>
    <row r="56" spans="1:16" x14ac:dyDescent="0.2">
      <c r="P56" s="49"/>
    </row>
    <row r="57" spans="1:16" x14ac:dyDescent="0.2">
      <c r="P57" s="49"/>
    </row>
    <row r="58" spans="1:16" x14ac:dyDescent="0.2">
      <c r="P58" s="49"/>
    </row>
    <row r="59" spans="1:16" x14ac:dyDescent="0.2">
      <c r="P59" s="49"/>
    </row>
    <row r="60" spans="1:16" x14ac:dyDescent="0.2">
      <c r="P60" s="49"/>
    </row>
    <row r="61" spans="1:16" x14ac:dyDescent="0.2">
      <c r="P61" s="49"/>
    </row>
    <row r="62" spans="1:16" x14ac:dyDescent="0.2">
      <c r="P62" s="49"/>
    </row>
    <row r="63" spans="1:16" x14ac:dyDescent="0.2">
      <c r="P63" s="49"/>
    </row>
    <row r="64" spans="1:16" x14ac:dyDescent="0.2">
      <c r="P64" s="49"/>
    </row>
    <row r="65" spans="16:16" x14ac:dyDescent="0.2">
      <c r="P65" s="49"/>
    </row>
    <row r="66" spans="16:16" x14ac:dyDescent="0.2">
      <c r="P66" s="49"/>
    </row>
    <row r="67" spans="16:16" x14ac:dyDescent="0.2">
      <c r="P67" s="49"/>
    </row>
    <row r="68" spans="16:16" x14ac:dyDescent="0.2">
      <c r="P68" s="49"/>
    </row>
    <row r="69" spans="16:16" x14ac:dyDescent="0.2">
      <c r="P69" s="49"/>
    </row>
    <row r="70" spans="16:16" x14ac:dyDescent="0.2">
      <c r="P70" s="49"/>
    </row>
    <row r="71" spans="16:16" x14ac:dyDescent="0.2">
      <c r="P71" s="49"/>
    </row>
    <row r="72" spans="16:16" x14ac:dyDescent="0.2">
      <c r="P72" s="49"/>
    </row>
    <row r="73" spans="16:16" x14ac:dyDescent="0.2">
      <c r="P73" s="49"/>
    </row>
    <row r="74" spans="16:16" x14ac:dyDescent="0.2">
      <c r="P74" s="49"/>
    </row>
    <row r="75" spans="16:16" x14ac:dyDescent="0.2">
      <c r="P75" s="49"/>
    </row>
    <row r="76" spans="16:16" x14ac:dyDescent="0.2">
      <c r="P76" s="49"/>
    </row>
    <row r="77" spans="16:16" x14ac:dyDescent="0.2">
      <c r="P77" s="49"/>
    </row>
    <row r="78" spans="16:16" x14ac:dyDescent="0.2">
      <c r="P78" s="49"/>
    </row>
    <row r="79" spans="16:16" x14ac:dyDescent="0.2">
      <c r="P79" s="49"/>
    </row>
    <row r="80" spans="16:16" x14ac:dyDescent="0.2">
      <c r="P80" s="49"/>
    </row>
    <row r="81" spans="16:16" x14ac:dyDescent="0.2">
      <c r="P81" s="49"/>
    </row>
  </sheetData>
  <mergeCells count="7">
    <mergeCell ref="A53:E53"/>
    <mergeCell ref="A4:O4"/>
    <mergeCell ref="A6:O6"/>
    <mergeCell ref="A8:O8"/>
    <mergeCell ref="A50:F50"/>
    <mergeCell ref="A51:F51"/>
    <mergeCell ref="A52:F52"/>
  </mergeCells>
  <pageMargins left="0" right="0" top="0" bottom="0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opLeftCell="A11" zoomScale="70" zoomScaleNormal="70" workbookViewId="0">
      <selection activeCell="N24" sqref="N24"/>
    </sheetView>
  </sheetViews>
  <sheetFormatPr defaultColWidth="9.140625" defaultRowHeight="12.75" x14ac:dyDescent="0.2"/>
  <cols>
    <col min="1" max="1" width="7.5703125" style="34" customWidth="1"/>
    <col min="2" max="2" width="60.71093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5" width="16.7109375" style="34" customWidth="1"/>
    <col min="16" max="16" width="16.7109375" customWidth="1"/>
    <col min="17" max="17" width="21" style="34" customWidth="1"/>
    <col min="18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3"/>
      <c r="N1" s="3"/>
      <c r="O1" s="3"/>
      <c r="P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3"/>
      <c r="N2" s="3"/>
      <c r="O2" s="3"/>
      <c r="P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3" t="s">
        <v>35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3" t="s">
        <v>40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  <c r="P10" s="16" t="s">
        <v>59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50">
        <v>16</v>
      </c>
    </row>
    <row r="12" spans="1:16" ht="25.5" x14ac:dyDescent="0.2">
      <c r="A12" s="42">
        <v>1</v>
      </c>
      <c r="B12" s="43" t="s">
        <v>36</v>
      </c>
      <c r="C12" s="44">
        <v>10002912</v>
      </c>
      <c r="D12" s="42" t="s">
        <v>33</v>
      </c>
      <c r="E12" s="42">
        <v>17</v>
      </c>
      <c r="F12" s="45">
        <v>843.38</v>
      </c>
      <c r="G12" s="45">
        <f>F12*E12</f>
        <v>14337.46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48"/>
    </row>
    <row r="13" spans="1:16" ht="25.5" x14ac:dyDescent="0.2">
      <c r="A13" s="42">
        <v>2</v>
      </c>
      <c r="B13" s="43" t="s">
        <v>41</v>
      </c>
      <c r="C13" s="44">
        <v>10147906</v>
      </c>
      <c r="D13" s="42" t="s">
        <v>33</v>
      </c>
      <c r="E13" s="42">
        <v>64</v>
      </c>
      <c r="F13" s="45">
        <v>3928</v>
      </c>
      <c r="G13" s="45">
        <f t="shared" ref="G13:G33" si="0">F13*E13</f>
        <v>251392</v>
      </c>
      <c r="H13" s="46"/>
      <c r="I13" s="46"/>
      <c r="J13" s="1">
        <f t="shared" ref="J13:J33" si="1">ROUND(I13*1.18,2)</f>
        <v>0</v>
      </c>
      <c r="K13" s="1">
        <f t="shared" ref="K13:K33" si="2">ROUND(E13*I13,2)</f>
        <v>0</v>
      </c>
      <c r="L13" s="1">
        <f t="shared" ref="L13:L33" si="3">ROUND(E13*J13,2)</f>
        <v>0</v>
      </c>
      <c r="M13" s="47"/>
      <c r="N13" s="47"/>
      <c r="O13" s="47"/>
      <c r="P13" s="48"/>
    </row>
    <row r="14" spans="1:16" ht="25.5" x14ac:dyDescent="0.2">
      <c r="A14" s="42">
        <v>3</v>
      </c>
      <c r="B14" s="43" t="s">
        <v>42</v>
      </c>
      <c r="C14" s="44">
        <v>10108389</v>
      </c>
      <c r="D14" s="42" t="s">
        <v>33</v>
      </c>
      <c r="E14" s="42">
        <v>12</v>
      </c>
      <c r="F14" s="45">
        <v>4821.75</v>
      </c>
      <c r="G14" s="45">
        <f t="shared" si="0"/>
        <v>57861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8"/>
    </row>
    <row r="15" spans="1:16" ht="25.5" x14ac:dyDescent="0.2">
      <c r="A15" s="42">
        <v>4</v>
      </c>
      <c r="B15" s="43" t="s">
        <v>43</v>
      </c>
      <c r="C15" s="44">
        <v>10133259</v>
      </c>
      <c r="D15" s="42" t="s">
        <v>33</v>
      </c>
      <c r="E15" s="42">
        <v>2</v>
      </c>
      <c r="F15" s="45">
        <v>5306.53</v>
      </c>
      <c r="G15" s="45">
        <f t="shared" si="0"/>
        <v>10613.06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8"/>
    </row>
    <row r="16" spans="1:16" ht="25.5" x14ac:dyDescent="0.2">
      <c r="A16" s="42">
        <v>5</v>
      </c>
      <c r="B16" s="43" t="s">
        <v>44</v>
      </c>
      <c r="C16" s="44">
        <v>102013375</v>
      </c>
      <c r="D16" s="42" t="s">
        <v>33</v>
      </c>
      <c r="E16" s="42">
        <v>40</v>
      </c>
      <c r="F16" s="45">
        <v>5750</v>
      </c>
      <c r="G16" s="45">
        <f t="shared" si="0"/>
        <v>230000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8"/>
    </row>
    <row r="17" spans="1:17" ht="25.5" x14ac:dyDescent="0.2">
      <c r="A17" s="42">
        <v>6</v>
      </c>
      <c r="B17" s="43" t="s">
        <v>45</v>
      </c>
      <c r="C17" s="44">
        <v>10136280</v>
      </c>
      <c r="D17" s="42" t="s">
        <v>33</v>
      </c>
      <c r="E17" s="42">
        <v>14</v>
      </c>
      <c r="F17" s="45">
        <v>3369.21</v>
      </c>
      <c r="G17" s="45">
        <f t="shared" si="0"/>
        <v>47168.94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8"/>
    </row>
    <row r="18" spans="1:17" ht="25.5" x14ac:dyDescent="0.2">
      <c r="A18" s="42">
        <v>7</v>
      </c>
      <c r="B18" s="43" t="s">
        <v>46</v>
      </c>
      <c r="C18" s="44">
        <v>10110813</v>
      </c>
      <c r="D18" s="42" t="s">
        <v>33</v>
      </c>
      <c r="E18" s="42">
        <v>9</v>
      </c>
      <c r="F18" s="45">
        <v>241.57</v>
      </c>
      <c r="G18" s="45">
        <f t="shared" si="0"/>
        <v>2174.13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8"/>
      <c r="Q18" s="51"/>
    </row>
    <row r="19" spans="1:17" x14ac:dyDescent="0.2">
      <c r="A19" s="42">
        <v>8</v>
      </c>
      <c r="B19" s="43" t="s">
        <v>39</v>
      </c>
      <c r="C19" s="44">
        <v>10151572</v>
      </c>
      <c r="D19" s="42" t="s">
        <v>33</v>
      </c>
      <c r="E19" s="42">
        <v>48</v>
      </c>
      <c r="F19" s="45">
        <v>417.76</v>
      </c>
      <c r="G19" s="45">
        <f t="shared" si="0"/>
        <v>20052.48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8"/>
    </row>
    <row r="20" spans="1:17" x14ac:dyDescent="0.2">
      <c r="A20" s="42">
        <v>9</v>
      </c>
      <c r="B20" s="43" t="s">
        <v>47</v>
      </c>
      <c r="C20" s="44">
        <v>10149066</v>
      </c>
      <c r="D20" s="42" t="s">
        <v>33</v>
      </c>
      <c r="E20" s="42">
        <v>26</v>
      </c>
      <c r="F20" s="45">
        <v>180.08</v>
      </c>
      <c r="G20" s="45">
        <f t="shared" si="0"/>
        <v>4682.08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8"/>
    </row>
    <row r="21" spans="1:17" ht="25.5" x14ac:dyDescent="0.2">
      <c r="A21" s="42">
        <v>10</v>
      </c>
      <c r="B21" s="43" t="s">
        <v>48</v>
      </c>
      <c r="C21" s="44">
        <v>10134734</v>
      </c>
      <c r="D21" s="42" t="s">
        <v>33</v>
      </c>
      <c r="E21" s="42">
        <v>25</v>
      </c>
      <c r="F21" s="45">
        <v>5750</v>
      </c>
      <c r="G21" s="45">
        <f t="shared" si="0"/>
        <v>143750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8"/>
    </row>
    <row r="22" spans="1:17" x14ac:dyDescent="0.2">
      <c r="A22" s="42">
        <v>11</v>
      </c>
      <c r="B22" s="43" t="s">
        <v>49</v>
      </c>
      <c r="C22" s="44">
        <v>10002959</v>
      </c>
      <c r="D22" s="42" t="s">
        <v>33</v>
      </c>
      <c r="E22" s="42">
        <v>1</v>
      </c>
      <c r="F22" s="45">
        <v>3710</v>
      </c>
      <c r="G22" s="45">
        <f t="shared" si="0"/>
        <v>3710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8"/>
    </row>
    <row r="23" spans="1:17" x14ac:dyDescent="0.2">
      <c r="A23" s="42">
        <v>12</v>
      </c>
      <c r="B23" s="43" t="s">
        <v>50</v>
      </c>
      <c r="C23" s="44">
        <v>10017682</v>
      </c>
      <c r="D23" s="42" t="s">
        <v>33</v>
      </c>
      <c r="E23" s="42">
        <v>4</v>
      </c>
      <c r="F23" s="45">
        <v>5465.7</v>
      </c>
      <c r="G23" s="45">
        <f t="shared" si="0"/>
        <v>21862.799999999999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8"/>
    </row>
    <row r="24" spans="1:17" x14ac:dyDescent="0.2">
      <c r="A24" s="42">
        <v>13</v>
      </c>
      <c r="B24" s="43" t="s">
        <v>51</v>
      </c>
      <c r="C24" s="44">
        <v>102004505</v>
      </c>
      <c r="D24" s="42" t="s">
        <v>33</v>
      </c>
      <c r="E24" s="42">
        <v>6</v>
      </c>
      <c r="F24" s="45">
        <v>101.48</v>
      </c>
      <c r="G24" s="45">
        <f t="shared" si="0"/>
        <v>608.88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8"/>
    </row>
    <row r="25" spans="1:17" ht="25.5" x14ac:dyDescent="0.2">
      <c r="A25" s="42">
        <v>14</v>
      </c>
      <c r="B25" s="43" t="s">
        <v>52</v>
      </c>
      <c r="C25" s="44">
        <v>10122830</v>
      </c>
      <c r="D25" s="42" t="s">
        <v>33</v>
      </c>
      <c r="E25" s="42">
        <v>15</v>
      </c>
      <c r="F25" s="45">
        <v>151.63</v>
      </c>
      <c r="G25" s="45">
        <f t="shared" si="0"/>
        <v>2274.4499999999998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8"/>
    </row>
    <row r="26" spans="1:17" ht="25.5" x14ac:dyDescent="0.2">
      <c r="A26" s="42">
        <v>15</v>
      </c>
      <c r="B26" s="43" t="s">
        <v>38</v>
      </c>
      <c r="C26" s="44">
        <v>10099587</v>
      </c>
      <c r="D26" s="42" t="s">
        <v>33</v>
      </c>
      <c r="E26" s="42">
        <v>15</v>
      </c>
      <c r="F26" s="45">
        <v>134.33000000000001</v>
      </c>
      <c r="G26" s="45">
        <f t="shared" si="0"/>
        <v>2014.9500000000003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48"/>
    </row>
    <row r="27" spans="1:17" ht="25.5" x14ac:dyDescent="0.2">
      <c r="A27" s="42">
        <v>16</v>
      </c>
      <c r="B27" s="43" t="s">
        <v>53</v>
      </c>
      <c r="C27" s="44">
        <v>10039603</v>
      </c>
      <c r="D27" s="42" t="s">
        <v>33</v>
      </c>
      <c r="E27" s="42">
        <v>16</v>
      </c>
      <c r="F27" s="45">
        <v>843.38</v>
      </c>
      <c r="G27" s="45">
        <f t="shared" si="0"/>
        <v>13494.08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48"/>
    </row>
    <row r="28" spans="1:17" x14ac:dyDescent="0.2">
      <c r="A28" s="42">
        <v>17</v>
      </c>
      <c r="B28" s="43" t="s">
        <v>54</v>
      </c>
      <c r="C28" s="44">
        <v>10133778</v>
      </c>
      <c r="D28" s="42" t="s">
        <v>33</v>
      </c>
      <c r="E28" s="42">
        <v>16</v>
      </c>
      <c r="F28" s="45">
        <v>158.5</v>
      </c>
      <c r="G28" s="45">
        <f t="shared" si="0"/>
        <v>2536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48"/>
    </row>
    <row r="29" spans="1:17" x14ac:dyDescent="0.2">
      <c r="A29" s="42">
        <v>18</v>
      </c>
      <c r="B29" s="43" t="s">
        <v>55</v>
      </c>
      <c r="C29" s="44">
        <v>10103014</v>
      </c>
      <c r="D29" s="42" t="s">
        <v>33</v>
      </c>
      <c r="E29" s="42">
        <v>16</v>
      </c>
      <c r="F29" s="45">
        <v>433.9</v>
      </c>
      <c r="G29" s="45">
        <f t="shared" si="0"/>
        <v>6942.4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48"/>
    </row>
    <row r="30" spans="1:17" x14ac:dyDescent="0.2">
      <c r="A30" s="42">
        <v>19</v>
      </c>
      <c r="B30" s="43" t="s">
        <v>56</v>
      </c>
      <c r="C30" s="44">
        <v>10011917</v>
      </c>
      <c r="D30" s="42" t="s">
        <v>33</v>
      </c>
      <c r="E30" s="42">
        <v>8</v>
      </c>
      <c r="F30" s="45">
        <v>702.42</v>
      </c>
      <c r="G30" s="45">
        <f t="shared" si="0"/>
        <v>5619.36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48"/>
    </row>
    <row r="31" spans="1:17" ht="25.5" x14ac:dyDescent="0.2">
      <c r="A31" s="42">
        <v>20</v>
      </c>
      <c r="B31" s="43" t="s">
        <v>37</v>
      </c>
      <c r="C31" s="44">
        <v>10002916</v>
      </c>
      <c r="D31" s="42" t="s">
        <v>33</v>
      </c>
      <c r="E31" s="42">
        <v>23</v>
      </c>
      <c r="F31" s="45">
        <v>843.38</v>
      </c>
      <c r="G31" s="45">
        <f t="shared" si="0"/>
        <v>19397.740000000002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48"/>
    </row>
    <row r="32" spans="1:17" ht="25.5" x14ac:dyDescent="0.2">
      <c r="A32" s="42">
        <v>21</v>
      </c>
      <c r="B32" s="43" t="s">
        <v>57</v>
      </c>
      <c r="C32" s="44">
        <v>10088797</v>
      </c>
      <c r="D32" s="42" t="s">
        <v>33</v>
      </c>
      <c r="E32" s="42">
        <v>51</v>
      </c>
      <c r="F32" s="45">
        <v>4904.55</v>
      </c>
      <c r="G32" s="45">
        <f t="shared" si="0"/>
        <v>250132.05000000002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48"/>
    </row>
    <row r="33" spans="1:16" ht="25.5" x14ac:dyDescent="0.2">
      <c r="A33" s="42">
        <v>22</v>
      </c>
      <c r="B33" s="43" t="s">
        <v>58</v>
      </c>
      <c r="C33" s="44">
        <v>10143961</v>
      </c>
      <c r="D33" s="42" t="s">
        <v>33</v>
      </c>
      <c r="E33" s="42">
        <v>7</v>
      </c>
      <c r="F33" s="45">
        <v>2419.25</v>
      </c>
      <c r="G33" s="45">
        <f t="shared" si="0"/>
        <v>16934.75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48"/>
    </row>
    <row r="34" spans="1:16" x14ac:dyDescent="0.2">
      <c r="A34" s="17"/>
      <c r="B34" s="18"/>
      <c r="C34" s="19"/>
      <c r="D34" s="17"/>
      <c r="E34" s="20"/>
      <c r="F34" s="21" t="s">
        <v>22</v>
      </c>
      <c r="G34" s="21">
        <f>SUM(G12:G33)</f>
        <v>1127558.6099999999</v>
      </c>
      <c r="H34" s="21"/>
      <c r="I34" s="21"/>
      <c r="J34" s="21"/>
      <c r="K34" s="21"/>
      <c r="L34" s="21"/>
      <c r="M34" s="22"/>
      <c r="N34" s="22"/>
      <c r="O34" s="22"/>
      <c r="P34" s="49"/>
    </row>
    <row r="35" spans="1:16" x14ac:dyDescent="0.2">
      <c r="A35" s="17"/>
      <c r="B35" s="18"/>
      <c r="C35" s="19"/>
      <c r="D35" s="17"/>
      <c r="E35" s="20"/>
      <c r="F35" s="39"/>
      <c r="G35" s="39"/>
      <c r="H35" s="21"/>
      <c r="I35" s="21"/>
      <c r="J35" s="21"/>
      <c r="K35" s="23"/>
      <c r="L35" s="23"/>
      <c r="M35" s="22"/>
      <c r="N35" s="22"/>
      <c r="O35" s="22"/>
      <c r="P35" s="49"/>
    </row>
    <row r="36" spans="1:16" x14ac:dyDescent="0.2">
      <c r="A36" s="17"/>
      <c r="B36" s="18"/>
      <c r="C36" s="19"/>
      <c r="D36" s="17"/>
      <c r="E36" s="20"/>
      <c r="F36" s="39"/>
      <c r="G36" s="39"/>
      <c r="H36" s="21"/>
      <c r="I36" s="21"/>
      <c r="J36" s="21"/>
      <c r="K36" s="23"/>
      <c r="L36" s="23"/>
      <c r="M36" s="22"/>
      <c r="N36" s="22"/>
      <c r="O36" s="22"/>
      <c r="P36" s="49"/>
    </row>
    <row r="37" spans="1:16" x14ac:dyDescent="0.2">
      <c r="A37" s="24" t="s">
        <v>23</v>
      </c>
      <c r="B37" s="24"/>
      <c r="C37" s="21">
        <f>G34*1.18</f>
        <v>1330519.1597999998</v>
      </c>
      <c r="D37" s="5"/>
      <c r="E37" s="8"/>
      <c r="F37" s="40"/>
      <c r="G37" s="41"/>
      <c r="H37" s="8"/>
      <c r="I37" s="8"/>
      <c r="J37" s="25"/>
      <c r="K37" s="25"/>
      <c r="L37" s="25"/>
      <c r="M37" s="3"/>
      <c r="N37" s="3"/>
      <c r="O37" s="3"/>
      <c r="P37" s="49"/>
    </row>
    <row r="38" spans="1:16" x14ac:dyDescent="0.2">
      <c r="A38" s="5"/>
      <c r="B38" s="5"/>
      <c r="C38" s="5"/>
      <c r="D38" s="5"/>
      <c r="E38" s="6"/>
      <c r="F38" s="7"/>
      <c r="G38" s="8"/>
      <c r="H38" s="8"/>
      <c r="I38" s="8"/>
      <c r="J38" s="25"/>
      <c r="K38" s="25"/>
      <c r="L38" s="25"/>
      <c r="M38" s="3"/>
      <c r="N38" s="3"/>
      <c r="O38" s="3"/>
      <c r="P38" s="49"/>
    </row>
    <row r="39" spans="1:16" x14ac:dyDescent="0.2">
      <c r="A39" s="26" t="s">
        <v>24</v>
      </c>
      <c r="B39" s="26"/>
      <c r="C39" s="26"/>
      <c r="D39" s="26"/>
      <c r="E39" s="26"/>
      <c r="F39" s="26"/>
      <c r="G39" s="26"/>
      <c r="H39" s="26"/>
      <c r="I39" s="26"/>
      <c r="J39" s="25"/>
      <c r="K39" s="25"/>
      <c r="L39" s="25"/>
      <c r="M39" s="3"/>
      <c r="N39" s="3"/>
      <c r="O39" s="3"/>
      <c r="P39" s="49"/>
    </row>
    <row r="40" spans="1:16" x14ac:dyDescent="0.2">
      <c r="A40" s="26" t="s">
        <v>25</v>
      </c>
      <c r="B40" s="26"/>
      <c r="C40" s="26"/>
      <c r="D40" s="26"/>
      <c r="E40" s="26"/>
      <c r="F40" s="26"/>
      <c r="G40" s="26"/>
      <c r="H40" s="26"/>
      <c r="I40" s="26"/>
      <c r="J40" s="25"/>
      <c r="K40" s="25"/>
      <c r="L40" s="25"/>
      <c r="M40" s="3"/>
      <c r="N40" s="3"/>
      <c r="O40" s="3"/>
      <c r="P40" s="49"/>
    </row>
    <row r="41" spans="1:16" x14ac:dyDescent="0.2">
      <c r="A41" s="26" t="s">
        <v>26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3"/>
      <c r="P41" s="49"/>
    </row>
    <row r="42" spans="1:16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3"/>
      <c r="P42" s="49"/>
    </row>
    <row r="43" spans="1:16" x14ac:dyDescent="0.2">
      <c r="A43" s="26" t="s">
        <v>27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3"/>
      <c r="P43" s="49"/>
    </row>
    <row r="44" spans="1:16" x14ac:dyDescent="0.2">
      <c r="A44" s="27"/>
      <c r="B44" s="27"/>
      <c r="C44" s="27"/>
      <c r="D44" s="27"/>
      <c r="E44" s="27"/>
      <c r="F44" s="28"/>
      <c r="G44" s="28"/>
      <c r="H44" s="28"/>
      <c r="I44" s="28"/>
      <c r="J44" s="28"/>
      <c r="K44" s="28"/>
      <c r="L44" s="28"/>
      <c r="M44" s="27"/>
      <c r="N44" s="27"/>
      <c r="O44" s="27"/>
      <c r="P44" s="49"/>
    </row>
    <row r="45" spans="1:16" x14ac:dyDescent="0.2">
      <c r="A45" s="29" t="s">
        <v>28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"/>
      <c r="P45" s="49"/>
    </row>
    <row r="46" spans="1:16" x14ac:dyDescent="0.2">
      <c r="A46" s="30" t="s">
        <v>29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3"/>
      <c r="O46" s="3"/>
      <c r="P46" s="49"/>
    </row>
    <row r="47" spans="1:16" x14ac:dyDescent="0.2">
      <c r="A47" s="27"/>
      <c r="B47" s="27"/>
      <c r="C47" s="27"/>
      <c r="D47" s="27"/>
      <c r="E47" s="27"/>
      <c r="F47" s="28"/>
      <c r="G47" s="28"/>
      <c r="H47" s="28"/>
      <c r="I47" s="28"/>
      <c r="J47" s="28"/>
      <c r="K47" s="28"/>
      <c r="L47" s="28"/>
      <c r="M47" s="27"/>
      <c r="N47" s="27"/>
      <c r="O47" s="27"/>
      <c r="P47" s="49"/>
    </row>
    <row r="48" spans="1:16" x14ac:dyDescent="0.2">
      <c r="A48" s="31"/>
      <c r="B48" s="31"/>
      <c r="C48" s="31"/>
      <c r="D48" s="31"/>
      <c r="E48" s="31"/>
      <c r="F48" s="32"/>
      <c r="G48" s="32"/>
      <c r="H48" s="32"/>
      <c r="I48" s="32"/>
      <c r="J48" s="32"/>
      <c r="K48" s="32"/>
      <c r="L48" s="32"/>
      <c r="M48" s="31"/>
      <c r="N48" s="31"/>
      <c r="O48" s="31"/>
      <c r="P48" s="49"/>
    </row>
    <row r="49" spans="1:16" x14ac:dyDescent="0.2">
      <c r="A49" s="27"/>
      <c r="B49" s="27"/>
      <c r="C49" s="27"/>
      <c r="D49" s="27"/>
      <c r="E49" s="27"/>
      <c r="F49" s="28"/>
      <c r="G49" s="28"/>
      <c r="H49" s="28"/>
      <c r="I49" s="28"/>
      <c r="J49" s="9"/>
      <c r="K49" s="9"/>
      <c r="L49" s="9"/>
      <c r="M49" s="2"/>
      <c r="N49" s="2"/>
      <c r="O49" s="2"/>
      <c r="P49" s="49"/>
    </row>
    <row r="50" spans="1:16" x14ac:dyDescent="0.2">
      <c r="A50" s="54" t="s">
        <v>30</v>
      </c>
      <c r="B50" s="54"/>
      <c r="C50" s="54"/>
      <c r="D50" s="54"/>
      <c r="E50" s="54"/>
      <c r="F50" s="54"/>
      <c r="G50" s="8"/>
      <c r="H50" s="8"/>
      <c r="I50" s="8"/>
      <c r="J50" s="9"/>
      <c r="K50" s="9"/>
      <c r="L50" s="9"/>
      <c r="M50" s="2"/>
      <c r="N50" s="2"/>
      <c r="O50" s="2"/>
      <c r="P50" s="49"/>
    </row>
    <row r="51" spans="1:16" ht="15.75" x14ac:dyDescent="0.2">
      <c r="A51" s="52" t="s">
        <v>31</v>
      </c>
      <c r="B51" s="52"/>
      <c r="C51" s="52"/>
      <c r="D51" s="52"/>
      <c r="E51" s="52"/>
      <c r="F51" s="52"/>
      <c r="G51" s="8"/>
      <c r="H51" s="8"/>
      <c r="I51" s="8"/>
      <c r="J51" s="9"/>
      <c r="K51" s="9"/>
      <c r="L51" s="9"/>
      <c r="M51" s="2"/>
      <c r="N51" s="2"/>
      <c r="O51" s="2"/>
      <c r="P51" s="49"/>
    </row>
    <row r="52" spans="1:16" x14ac:dyDescent="0.2">
      <c r="A52" s="54" t="s">
        <v>30</v>
      </c>
      <c r="B52" s="54"/>
      <c r="C52" s="54"/>
      <c r="D52" s="54"/>
      <c r="E52" s="54"/>
      <c r="F52" s="54"/>
      <c r="G52" s="8"/>
      <c r="H52" s="8"/>
      <c r="I52" s="8"/>
      <c r="J52" s="9"/>
      <c r="K52" s="9"/>
      <c r="L52" s="9"/>
      <c r="M52" s="2"/>
      <c r="N52" s="2"/>
      <c r="O52" s="2"/>
      <c r="P52" s="49"/>
    </row>
    <row r="53" spans="1:16" ht="15.75" x14ac:dyDescent="0.2">
      <c r="A53" s="52" t="s">
        <v>32</v>
      </c>
      <c r="B53" s="52"/>
      <c r="C53" s="52"/>
      <c r="D53" s="52"/>
      <c r="E53" s="52"/>
      <c r="F53" s="7"/>
      <c r="G53" s="8"/>
      <c r="H53" s="8"/>
      <c r="I53" s="8"/>
      <c r="J53" s="9"/>
      <c r="K53" s="9"/>
      <c r="L53" s="9"/>
      <c r="M53" s="2"/>
      <c r="N53" s="2"/>
      <c r="O53" s="2"/>
      <c r="P53" s="49"/>
    </row>
    <row r="54" spans="1:16" x14ac:dyDescent="0.2">
      <c r="A54" s="5"/>
      <c r="B54" s="5"/>
      <c r="C54" s="5"/>
      <c r="D54" s="5"/>
      <c r="E54" s="6"/>
      <c r="F54" s="7"/>
      <c r="G54" s="7"/>
      <c r="H54" s="8"/>
      <c r="I54" s="8"/>
      <c r="J54" s="8"/>
      <c r="K54" s="9"/>
      <c r="L54" s="9"/>
      <c r="M54" s="2"/>
      <c r="N54" s="2"/>
      <c r="O54" s="2"/>
      <c r="P54" s="49"/>
    </row>
    <row r="55" spans="1:16" x14ac:dyDescent="0.2">
      <c r="A55" s="5"/>
      <c r="B55" s="5"/>
      <c r="C55" s="5"/>
      <c r="D55" s="5"/>
      <c r="E55" s="6"/>
      <c r="F55" s="7"/>
      <c r="G55" s="7"/>
      <c r="H55" s="8"/>
      <c r="I55" s="8"/>
      <c r="J55" s="8"/>
      <c r="K55" s="9"/>
      <c r="L55" s="9"/>
      <c r="M55" s="2"/>
      <c r="N55" s="2"/>
      <c r="O55" s="2"/>
      <c r="P55" s="49"/>
    </row>
    <row r="56" spans="1:16" x14ac:dyDescent="0.2">
      <c r="P56" s="49"/>
    </row>
    <row r="57" spans="1:16" x14ac:dyDescent="0.2">
      <c r="P57" s="49"/>
    </row>
    <row r="58" spans="1:16" x14ac:dyDescent="0.2">
      <c r="P58" s="49"/>
    </row>
    <row r="59" spans="1:16" x14ac:dyDescent="0.2">
      <c r="P59" s="49"/>
    </row>
    <row r="60" spans="1:16" x14ac:dyDescent="0.2">
      <c r="P60" s="49"/>
    </row>
    <row r="61" spans="1:16" x14ac:dyDescent="0.2">
      <c r="P61" s="49"/>
    </row>
    <row r="62" spans="1:16" x14ac:dyDescent="0.2">
      <c r="P62" s="49"/>
    </row>
    <row r="63" spans="1:16" x14ac:dyDescent="0.2">
      <c r="P63" s="49"/>
    </row>
    <row r="64" spans="1:16" x14ac:dyDescent="0.2">
      <c r="P64" s="49"/>
    </row>
    <row r="65" spans="16:16" x14ac:dyDescent="0.2">
      <c r="P65" s="49"/>
    </row>
    <row r="66" spans="16:16" x14ac:dyDescent="0.2">
      <c r="P66" s="49"/>
    </row>
  </sheetData>
  <mergeCells count="7">
    <mergeCell ref="A53:E53"/>
    <mergeCell ref="A51:F51"/>
    <mergeCell ref="A52:F52"/>
    <mergeCell ref="A4:O4"/>
    <mergeCell ref="A6:O6"/>
    <mergeCell ref="A8:O8"/>
    <mergeCell ref="A50:F50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Ефремова Наталья Валериановна</cp:lastModifiedBy>
  <cp:lastPrinted>2017-01-18T11:55:06Z</cp:lastPrinted>
  <dcterms:created xsi:type="dcterms:W3CDTF">2008-11-05T06:12:43Z</dcterms:created>
  <dcterms:modified xsi:type="dcterms:W3CDTF">2017-03-14T15:07:28Z</dcterms:modified>
</cp:coreProperties>
</file>