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20730" windowHeight="6105" activeTab="1"/>
  </bookViews>
  <sheets>
    <sheet name="Спец-я" sheetId="8" r:id="rId1"/>
    <sheet name="НМЦ" sheetId="9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НМЦ!$10:$11</definedName>
    <definedName name="_xlnm.Print_Titles" localSheetId="0">'Спец-я'!$10:$11</definedName>
  </definedNames>
  <calcPr calcId="145621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G13" i="8" l="1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12" i="8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12" i="9"/>
  <c r="L14" i="8" l="1"/>
  <c r="L18" i="8"/>
  <c r="L22" i="8"/>
  <c r="L26" i="8"/>
  <c r="L30" i="8"/>
  <c r="L34" i="8"/>
  <c r="L38" i="8"/>
  <c r="L4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J13" i="8"/>
  <c r="L13" i="8" s="1"/>
  <c r="J14" i="8"/>
  <c r="J15" i="8"/>
  <c r="L15" i="8" s="1"/>
  <c r="J16" i="8"/>
  <c r="L16" i="8" s="1"/>
  <c r="J17" i="8"/>
  <c r="L17" i="8" s="1"/>
  <c r="J18" i="8"/>
  <c r="J19" i="8"/>
  <c r="L19" i="8" s="1"/>
  <c r="J20" i="8"/>
  <c r="L20" i="8" s="1"/>
  <c r="J21" i="8"/>
  <c r="L21" i="8" s="1"/>
  <c r="J22" i="8"/>
  <c r="J23" i="8"/>
  <c r="L23" i="8" s="1"/>
  <c r="J24" i="8"/>
  <c r="L24" i="8" s="1"/>
  <c r="J25" i="8"/>
  <c r="L25" i="8" s="1"/>
  <c r="J26" i="8"/>
  <c r="J27" i="8"/>
  <c r="L27" i="8" s="1"/>
  <c r="J28" i="8"/>
  <c r="L28" i="8" s="1"/>
  <c r="J29" i="8"/>
  <c r="L29" i="8" s="1"/>
  <c r="J30" i="8"/>
  <c r="J31" i="8"/>
  <c r="L31" i="8" s="1"/>
  <c r="J32" i="8"/>
  <c r="L32" i="8" s="1"/>
  <c r="J33" i="8"/>
  <c r="L33" i="8" s="1"/>
  <c r="J34" i="8"/>
  <c r="J35" i="8"/>
  <c r="L35" i="8" s="1"/>
  <c r="J36" i="8"/>
  <c r="L36" i="8" s="1"/>
  <c r="J37" i="8"/>
  <c r="L37" i="8" s="1"/>
  <c r="J38" i="8"/>
  <c r="J39" i="8"/>
  <c r="L39" i="8" s="1"/>
  <c r="J40" i="8"/>
  <c r="L40" i="8" s="1"/>
  <c r="J41" i="8"/>
  <c r="L41" i="8" s="1"/>
  <c r="J42" i="8"/>
  <c r="J43" i="8"/>
  <c r="L43" i="8" s="1"/>
  <c r="J44" i="8"/>
  <c r="L44" i="8" s="1"/>
  <c r="J45" i="8"/>
  <c r="L45" i="8" s="1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J13" i="9"/>
  <c r="L13" i="9" s="1"/>
  <c r="J14" i="9"/>
  <c r="L14" i="9" s="1"/>
  <c r="J15" i="9"/>
  <c r="L15" i="9" s="1"/>
  <c r="J16" i="9"/>
  <c r="L16" i="9" s="1"/>
  <c r="J17" i="9"/>
  <c r="L17" i="9" s="1"/>
  <c r="J18" i="9"/>
  <c r="L18" i="9" s="1"/>
  <c r="J19" i="9"/>
  <c r="L19" i="9" s="1"/>
  <c r="J20" i="9"/>
  <c r="L20" i="9" s="1"/>
  <c r="J21" i="9"/>
  <c r="L21" i="9" s="1"/>
  <c r="J22" i="9"/>
  <c r="L22" i="9" s="1"/>
  <c r="J23" i="9"/>
  <c r="L23" i="9" s="1"/>
  <c r="J24" i="9"/>
  <c r="L24" i="9" s="1"/>
  <c r="J25" i="9"/>
  <c r="L25" i="9" s="1"/>
  <c r="J26" i="9"/>
  <c r="L26" i="9" s="1"/>
  <c r="J27" i="9"/>
  <c r="L27" i="9" s="1"/>
  <c r="J28" i="9"/>
  <c r="L28" i="9" s="1"/>
  <c r="J29" i="9"/>
  <c r="L29" i="9" s="1"/>
  <c r="J30" i="9"/>
  <c r="L30" i="9" s="1"/>
  <c r="J31" i="9"/>
  <c r="L31" i="9" s="1"/>
  <c r="J32" i="9"/>
  <c r="L32" i="9" s="1"/>
  <c r="J33" i="9"/>
  <c r="L33" i="9" s="1"/>
  <c r="J34" i="9"/>
  <c r="L34" i="9" s="1"/>
  <c r="J35" i="9"/>
  <c r="L35" i="9" s="1"/>
  <c r="J36" i="9"/>
  <c r="L36" i="9" s="1"/>
  <c r="J37" i="9"/>
  <c r="L37" i="9" s="1"/>
  <c r="J38" i="9"/>
  <c r="L38" i="9" s="1"/>
  <c r="J39" i="9"/>
  <c r="L39" i="9" s="1"/>
  <c r="J40" i="9"/>
  <c r="L40" i="9" s="1"/>
  <c r="J41" i="9"/>
  <c r="L41" i="9" s="1"/>
  <c r="J42" i="9"/>
  <c r="L42" i="9" s="1"/>
  <c r="J43" i="9"/>
  <c r="L43" i="9" s="1"/>
  <c r="J44" i="9"/>
  <c r="L44" i="9" s="1"/>
  <c r="J45" i="9"/>
  <c r="L45" i="9" s="1"/>
  <c r="K12" i="9" l="1"/>
  <c r="J12" i="9"/>
  <c r="L12" i="9" s="1"/>
  <c r="G46" i="9" l="1"/>
  <c r="C49" i="9" s="1"/>
  <c r="K12" i="8"/>
  <c r="J12" i="8"/>
  <c r="L12" i="8" s="1"/>
  <c r="G46" i="8" l="1"/>
  <c r="C49" i="8" l="1"/>
</calcChain>
</file>

<file path=xl/sharedStrings.xml><?xml version="1.0" encoding="utf-8"?>
<sst xmlns="http://schemas.openxmlformats.org/spreadsheetml/2006/main" count="207" uniqueCount="77">
  <si>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</si>
  <si>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</si>
  <si>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</si>
  <si>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</si>
  <si>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</si>
  <si>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</si>
  <si>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</si>
  <si>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</si>
  <si>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</si>
  <si>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</si>
  <si>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</si>
  <si>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</si>
  <si>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</si>
  <si>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</si>
  <si>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</si>
  <si>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</si>
  <si>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</si>
  <si>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</si>
  <si>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</si>
  <si>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</si>
  <si>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</si>
  <si>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</si>
  <si>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</si>
  <si>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</si>
  <si>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</si>
  <si>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</si>
  <si>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</si>
  <si>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</si>
  <si>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</si>
  <si>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</si>
  <si>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</si>
  <si>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</si>
  <si>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</si>
  <si>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</si>
  <si>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</si>
  <si>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 xml:space="preserve">Расчет начальной (макисмальной) цены закупки </t>
  </si>
  <si>
    <t>Герметик силиконовый нейтральный универсальный Момент Гермент прозрачный (бесцветный) 280мл Henkel</t>
  </si>
  <si>
    <t>Гипс белый Г-5 строительный</t>
  </si>
  <si>
    <t>Глина огнеупорная</t>
  </si>
  <si>
    <t>Глина шамотная 20кг</t>
  </si>
  <si>
    <t>Глина шамотная 50кг</t>
  </si>
  <si>
    <t>Доска обрезная - 1 - сосна - 25х150х6000мм ГОСТ 8486-86</t>
  </si>
  <si>
    <t>Доска обрезная - 1 - сосна - 40х150х6000мм ГОСТ 8486-86</t>
  </si>
  <si>
    <t>Доска обрезная - 2 - сосна - 50х150х6000мм ГОСТ 8486-86</t>
  </si>
  <si>
    <t>Кирпич одинарный, рядовой, полнотелый, красный КОРПо 1НФ/100/2,0/50 ГОСТ 530-2007</t>
  </si>
  <si>
    <t>Клей плиточный Юнис Плюс 25кг ТУ 5745-020-46434927-08 Унистром-Трейдинг</t>
  </si>
  <si>
    <t>Линолеум коммерческий 2мм LG Supreme Dot SPR1307-04</t>
  </si>
  <si>
    <t>Пескобетон М-300</t>
  </si>
  <si>
    <t>Песок строительный Мк 1,5-2,0 АБЗ№1 ГОСТ 8736-93</t>
  </si>
  <si>
    <t>Песок строительный Мк 2,0-2,5 ГОСТ 8736-93</t>
  </si>
  <si>
    <t>Песок строительный Мк 2,4-3,0 ГОСТ 8736-93</t>
  </si>
  <si>
    <t>Плитка напольная керамогранит 300х300мм N500 графит Cersanit W263-001-1</t>
  </si>
  <si>
    <t>Портландцемент ЦЕМ II/А-Ш 32,5Б ГОСТ 31108-2003</t>
  </si>
  <si>
    <t>Портландцемент ПЦ 500-Д0-Н (50кг) ГОСТ 10178-85</t>
  </si>
  <si>
    <t>Портландцемент композиционный ЦЕМ II/A-K (Ш-П) 42,5Н 50кг Holcim</t>
  </si>
  <si>
    <t>Портландцемент ПЦ 400-Д20 50кг ГОСТ 10178-85</t>
  </si>
  <si>
    <t>Рубероид РКП-350</t>
  </si>
  <si>
    <t>Рубероид РПП-300 (15м2) ГОСТ 10923-93</t>
  </si>
  <si>
    <t>Смесь сухая универсальная Каменный цветок М150 50кг ТУ 5745-003-46815569-05 Цемторг</t>
  </si>
  <si>
    <t>Смесь сухая универсальная Каменный цветок М200 50кг Цемторг</t>
  </si>
  <si>
    <t>Смесь сухая М-300</t>
  </si>
  <si>
    <t>Смесь сухая цементная РС-4 серия ТФ-2 ТУ 5745-001-70017137-2004 НовТехСтрой</t>
  </si>
  <si>
    <t>Стеклообои рогожка средняя Holtex 115г/м2 1х25м БауТекс Р16</t>
  </si>
  <si>
    <t>Угол внешний плинтуса ПВХ бук натуральный 003 T.Plast</t>
  </si>
  <si>
    <t>Угол внутренний плинтуса ПВХ бук натуральный 003 T.Plast</t>
  </si>
  <si>
    <t>Уплотнитель зазоров Вилатерм 40/15 ТУ 2291-009-03989419-2006</t>
  </si>
  <si>
    <t>Уплотнитель зазоров Вилатерм 50/27 ТУ 2291-009-03989419-2006 Вилатерм</t>
  </si>
  <si>
    <t>Цемент глиноземистый ГЦ-40</t>
  </si>
  <si>
    <t>Шпатлёвка Weber Vetonit LR+ 25кг Сен-Гобен Строительная Продукция Рус</t>
  </si>
  <si>
    <t>Бетон товарный М-200 (В15)</t>
  </si>
  <si>
    <t>КГ</t>
  </si>
  <si>
    <t>Т</t>
  </si>
  <si>
    <t>М3</t>
  </si>
  <si>
    <t>РУЛ</t>
  </si>
  <si>
    <t>М2</t>
  </si>
  <si>
    <t>ПОГ</t>
  </si>
  <si>
    <t>к конкурентной процедуре № ________ на право заключения договора "Поставка строительных материалов для нужд ПАО "МОЭК""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</si>
</sst>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1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2" fillId="0" borderId="0" xfId="0" applyFont="1"/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left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3" fontId="4" fillId="0" borderId="1" xfId="10" applyNumberFormat="1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10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B2B2B2"/>
      <color rgb="FFDDDDDD"/>
      <color rgb="FF99FFCC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zoomScaleNormal="100" workbookViewId="0">
      <selection activeCell="F12" sqref="F12:F45"/>
    </sheetView>
  </sheetViews>
  <sheetFormatPr defaultRowHeight="12.75" x14ac:dyDescent="0.2"/>
  <cols>
    <col min="1" max="1" width="7.5703125" style="34" customWidth="1"/>
    <col min="2" max="2" width="45.855468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4" width="13" style="34" customWidth="1"/>
    <col min="15" max="15" width="14.28515625" style="34" customWidth="1"/>
    <col min="16" max="16384" width="9.140625" style="34"/>
  </cols>
  <sheetData>
    <row r="1" spans="1:15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5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5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5" x14ac:dyDescent="0.2">
      <c r="A4" s="49" t="s">
        <v>5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5" x14ac:dyDescent="0.2">
      <c r="A6" s="49" t="s">
        <v>6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5" x14ac:dyDescent="0.2">
      <c r="A8" s="49" t="s">
        <v>76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5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5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</row>
    <row r="11" spans="1:15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</row>
    <row r="12" spans="1:15" x14ac:dyDescent="0.2">
      <c r="A12" s="42">
        <v>1</v>
      </c>
      <c r="B12" s="43" t="s">
        <v>69</v>
      </c>
      <c r="C12" s="44">
        <v>10042735</v>
      </c>
      <c r="D12" s="42" t="s">
        <v>72</v>
      </c>
      <c r="E12" s="45">
        <v>128</v>
      </c>
      <c r="F12" s="45">
        <v>2987.29</v>
      </c>
      <c r="G12" s="45">
        <f>F12*E12</f>
        <v>382373.12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</row>
    <row r="13" spans="1:15" ht="38.25" x14ac:dyDescent="0.2">
      <c r="A13" s="42">
        <v>2</v>
      </c>
      <c r="B13" s="43" t="s">
        <v>36</v>
      </c>
      <c r="C13" s="44">
        <v>10118670</v>
      </c>
      <c r="D13" s="42" t="s">
        <v>33</v>
      </c>
      <c r="E13" s="45">
        <v>20</v>
      </c>
      <c r="F13" s="45">
        <v>496.37760000000003</v>
      </c>
      <c r="G13" s="45">
        <f t="shared" ref="G13:G45" si="0">F13*E13</f>
        <v>9927.5519999999997</v>
      </c>
      <c r="H13" s="46"/>
      <c r="I13" s="46"/>
      <c r="J13" s="1">
        <f t="shared" ref="J13:J45" si="1">ROUND(I13*1.18,2)</f>
        <v>0</v>
      </c>
      <c r="K13" s="1">
        <f t="shared" ref="K13:K45" si="2">ROUND(E13*I13,2)</f>
        <v>0</v>
      </c>
      <c r="L13" s="1">
        <f t="shared" ref="L13:L45" si="3">ROUND(E13*J13,2)</f>
        <v>0</v>
      </c>
      <c r="M13" s="47"/>
      <c r="N13" s="47"/>
      <c r="O13" s="47"/>
    </row>
    <row r="14" spans="1:15" x14ac:dyDescent="0.2">
      <c r="A14" s="42">
        <v>3</v>
      </c>
      <c r="B14" s="43" t="s">
        <v>37</v>
      </c>
      <c r="C14" s="44">
        <v>10050588</v>
      </c>
      <c r="D14" s="42" t="s">
        <v>70</v>
      </c>
      <c r="E14" s="45">
        <v>100</v>
      </c>
      <c r="F14" s="45">
        <v>7.3026999999999997</v>
      </c>
      <c r="G14" s="45">
        <f t="shared" si="0"/>
        <v>730.27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</row>
    <row r="15" spans="1:15" x14ac:dyDescent="0.2">
      <c r="A15" s="42">
        <v>4</v>
      </c>
      <c r="B15" s="43" t="s">
        <v>38</v>
      </c>
      <c r="C15" s="44">
        <v>10032565</v>
      </c>
      <c r="D15" s="42" t="s">
        <v>71</v>
      </c>
      <c r="E15" s="45">
        <v>0.22</v>
      </c>
      <c r="F15" s="45">
        <v>10256.358899999999</v>
      </c>
      <c r="G15" s="45">
        <f t="shared" si="0"/>
        <v>2256.3989579999998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</row>
    <row r="16" spans="1:15" x14ac:dyDescent="0.2">
      <c r="A16" s="42">
        <v>5</v>
      </c>
      <c r="B16" s="43" t="s">
        <v>39</v>
      </c>
      <c r="C16" s="44">
        <v>10102099</v>
      </c>
      <c r="D16" s="42" t="s">
        <v>33</v>
      </c>
      <c r="E16" s="45">
        <v>6</v>
      </c>
      <c r="F16" s="45">
        <v>1054.4419</v>
      </c>
      <c r="G16" s="45">
        <f t="shared" si="0"/>
        <v>6326.6514000000006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</row>
    <row r="17" spans="1:15" x14ac:dyDescent="0.2">
      <c r="A17" s="42">
        <v>6</v>
      </c>
      <c r="B17" s="43" t="s">
        <v>40</v>
      </c>
      <c r="C17" s="44">
        <v>10095083</v>
      </c>
      <c r="D17" s="42" t="s">
        <v>33</v>
      </c>
      <c r="E17" s="45">
        <v>10</v>
      </c>
      <c r="F17" s="45">
        <v>512.81640000000004</v>
      </c>
      <c r="G17" s="45">
        <f t="shared" si="0"/>
        <v>5128.1640000000007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</row>
    <row r="18" spans="1:15" ht="25.5" x14ac:dyDescent="0.2">
      <c r="A18" s="42">
        <v>7</v>
      </c>
      <c r="B18" s="43" t="s">
        <v>41</v>
      </c>
      <c r="C18" s="44">
        <v>10135219</v>
      </c>
      <c r="D18" s="42" t="s">
        <v>72</v>
      </c>
      <c r="E18" s="45">
        <v>0.5</v>
      </c>
      <c r="F18" s="45">
        <v>4364.4087</v>
      </c>
      <c r="G18" s="45">
        <f t="shared" si="0"/>
        <v>2182.20435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</row>
    <row r="19" spans="1:15" ht="25.5" x14ac:dyDescent="0.2">
      <c r="A19" s="42">
        <v>8</v>
      </c>
      <c r="B19" s="43" t="s">
        <v>42</v>
      </c>
      <c r="C19" s="44">
        <v>10134536</v>
      </c>
      <c r="D19" s="42" t="s">
        <v>72</v>
      </c>
      <c r="E19" s="45">
        <v>6</v>
      </c>
      <c r="F19" s="45">
        <v>4364.4087</v>
      </c>
      <c r="G19" s="45">
        <f t="shared" si="0"/>
        <v>26186.4522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</row>
    <row r="20" spans="1:15" ht="25.5" x14ac:dyDescent="0.2">
      <c r="A20" s="42">
        <v>9</v>
      </c>
      <c r="B20" s="43" t="s">
        <v>43</v>
      </c>
      <c r="C20" s="44">
        <v>10110385</v>
      </c>
      <c r="D20" s="42" t="s">
        <v>72</v>
      </c>
      <c r="E20" s="45">
        <v>4</v>
      </c>
      <c r="F20" s="45">
        <v>3791.8008000000004</v>
      </c>
      <c r="G20" s="45">
        <f t="shared" si="0"/>
        <v>15167.203200000002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</row>
    <row r="21" spans="1:15" ht="25.5" x14ac:dyDescent="0.2">
      <c r="A21" s="42">
        <v>10</v>
      </c>
      <c r="B21" s="43" t="s">
        <v>44</v>
      </c>
      <c r="C21" s="44">
        <v>102012160</v>
      </c>
      <c r="D21" s="42" t="s">
        <v>33</v>
      </c>
      <c r="E21" s="45">
        <v>8150</v>
      </c>
      <c r="F21" s="45">
        <v>6.7671000000000001</v>
      </c>
      <c r="G21" s="45">
        <f t="shared" si="0"/>
        <v>55151.864999999998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</row>
    <row r="22" spans="1:15" ht="25.5" x14ac:dyDescent="0.2">
      <c r="A22" s="42">
        <v>11</v>
      </c>
      <c r="B22" s="43" t="s">
        <v>45</v>
      </c>
      <c r="C22" s="44">
        <v>10017691</v>
      </c>
      <c r="D22" s="42" t="s">
        <v>70</v>
      </c>
      <c r="E22" s="45">
        <v>2000</v>
      </c>
      <c r="F22" s="45">
        <v>304.82850000000002</v>
      </c>
      <c r="G22" s="45">
        <f t="shared" si="0"/>
        <v>609657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</row>
    <row r="23" spans="1:15" ht="25.5" x14ac:dyDescent="0.2">
      <c r="A23" s="42">
        <v>12</v>
      </c>
      <c r="B23" s="43" t="s">
        <v>46</v>
      </c>
      <c r="C23" s="44">
        <v>10108640</v>
      </c>
      <c r="D23" s="42" t="s">
        <v>74</v>
      </c>
      <c r="E23" s="45">
        <v>400</v>
      </c>
      <c r="F23" s="45">
        <v>391.95620000000002</v>
      </c>
      <c r="G23" s="45">
        <f t="shared" si="0"/>
        <v>156782.48000000001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</row>
    <row r="24" spans="1:15" x14ac:dyDescent="0.2">
      <c r="A24" s="42">
        <v>13</v>
      </c>
      <c r="B24" s="43" t="s">
        <v>47</v>
      </c>
      <c r="C24" s="44">
        <v>10032563</v>
      </c>
      <c r="D24" s="42" t="s">
        <v>70</v>
      </c>
      <c r="E24" s="45">
        <v>9644</v>
      </c>
      <c r="F24" s="45">
        <v>2.2660000000000005</v>
      </c>
      <c r="G24" s="45">
        <f t="shared" si="0"/>
        <v>21853.304000000004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</row>
    <row r="25" spans="1:15" x14ac:dyDescent="0.2">
      <c r="A25" s="42">
        <v>14</v>
      </c>
      <c r="B25" s="43" t="s">
        <v>48</v>
      </c>
      <c r="C25" s="44">
        <v>10120667</v>
      </c>
      <c r="D25" s="42" t="s">
        <v>71</v>
      </c>
      <c r="E25" s="45">
        <v>233</v>
      </c>
      <c r="F25" s="45">
        <v>794</v>
      </c>
      <c r="G25" s="45">
        <f t="shared" si="0"/>
        <v>185002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</row>
    <row r="26" spans="1:15" x14ac:dyDescent="0.2">
      <c r="A26" s="42">
        <v>15</v>
      </c>
      <c r="B26" s="43" t="s">
        <v>49</v>
      </c>
      <c r="C26" s="44">
        <v>10032581</v>
      </c>
      <c r="D26" s="42" t="s">
        <v>72</v>
      </c>
      <c r="E26" s="45">
        <v>6</v>
      </c>
      <c r="F26" s="45">
        <v>847.45</v>
      </c>
      <c r="G26" s="45">
        <f t="shared" si="0"/>
        <v>5084.7000000000007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</row>
    <row r="27" spans="1:15" x14ac:dyDescent="0.2">
      <c r="A27" s="42">
        <v>16</v>
      </c>
      <c r="B27" s="43" t="s">
        <v>50</v>
      </c>
      <c r="C27" s="44">
        <v>10005920</v>
      </c>
      <c r="D27" s="42" t="s">
        <v>72</v>
      </c>
      <c r="E27" s="45">
        <v>80</v>
      </c>
      <c r="F27" s="45">
        <v>953</v>
      </c>
      <c r="G27" s="45">
        <f t="shared" si="0"/>
        <v>76240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</row>
    <row r="28" spans="1:15" ht="25.5" x14ac:dyDescent="0.2">
      <c r="A28" s="42">
        <v>17</v>
      </c>
      <c r="B28" s="43" t="s">
        <v>51</v>
      </c>
      <c r="C28" s="44">
        <v>102008400</v>
      </c>
      <c r="D28" s="42" t="s">
        <v>74</v>
      </c>
      <c r="E28" s="45">
        <v>400</v>
      </c>
      <c r="F28" s="45">
        <v>326.45850000000002</v>
      </c>
      <c r="G28" s="45">
        <f t="shared" si="0"/>
        <v>130583.40000000001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</row>
    <row r="29" spans="1:15" ht="25.5" x14ac:dyDescent="0.2">
      <c r="A29" s="42">
        <v>18</v>
      </c>
      <c r="B29" s="43" t="s">
        <v>54</v>
      </c>
      <c r="C29" s="44">
        <v>102010797</v>
      </c>
      <c r="D29" s="42" t="s">
        <v>33</v>
      </c>
      <c r="E29" s="45">
        <v>66</v>
      </c>
      <c r="F29" s="45">
        <v>223.45849999999999</v>
      </c>
      <c r="G29" s="45">
        <f t="shared" si="0"/>
        <v>14748.260999999999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</row>
    <row r="30" spans="1:15" x14ac:dyDescent="0.2">
      <c r="A30" s="42">
        <v>19</v>
      </c>
      <c r="B30" s="43" t="s">
        <v>55</v>
      </c>
      <c r="C30" s="44">
        <v>10146971</v>
      </c>
      <c r="D30" s="42" t="s">
        <v>70</v>
      </c>
      <c r="E30" s="45">
        <v>8235</v>
      </c>
      <c r="F30" s="45">
        <v>3.3681000000000001</v>
      </c>
      <c r="G30" s="45">
        <f t="shared" si="0"/>
        <v>27736.303500000002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</row>
    <row r="31" spans="1:15" x14ac:dyDescent="0.2">
      <c r="A31" s="42">
        <v>20</v>
      </c>
      <c r="B31" s="43" t="s">
        <v>53</v>
      </c>
      <c r="C31" s="44">
        <v>10046016</v>
      </c>
      <c r="D31" s="42" t="s">
        <v>70</v>
      </c>
      <c r="E31" s="45">
        <v>4600</v>
      </c>
      <c r="F31" s="45">
        <v>3.7080000000000002</v>
      </c>
      <c r="G31" s="45">
        <f t="shared" si="0"/>
        <v>17056.8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</row>
    <row r="32" spans="1:15" x14ac:dyDescent="0.2">
      <c r="A32" s="42">
        <v>21</v>
      </c>
      <c r="B32" s="43" t="s">
        <v>52</v>
      </c>
      <c r="C32" s="44">
        <v>10107536</v>
      </c>
      <c r="D32" s="42" t="s">
        <v>70</v>
      </c>
      <c r="E32" s="45">
        <v>4000</v>
      </c>
      <c r="F32" s="45">
        <v>4.53</v>
      </c>
      <c r="G32" s="45">
        <f t="shared" si="0"/>
        <v>18120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</row>
    <row r="33" spans="1:16" x14ac:dyDescent="0.2">
      <c r="A33" s="42">
        <v>22</v>
      </c>
      <c r="B33" s="43" t="s">
        <v>56</v>
      </c>
      <c r="C33" s="44">
        <v>10099006</v>
      </c>
      <c r="D33" s="42" t="s">
        <v>74</v>
      </c>
      <c r="E33" s="45">
        <v>4656.8999999999996</v>
      </c>
      <c r="F33" s="45">
        <v>19.930500000000002</v>
      </c>
      <c r="G33" s="45">
        <f t="shared" si="0"/>
        <v>92814.345450000008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</row>
    <row r="34" spans="1:16" x14ac:dyDescent="0.2">
      <c r="A34" s="42">
        <v>23</v>
      </c>
      <c r="B34" s="43" t="s">
        <v>57</v>
      </c>
      <c r="C34" s="44">
        <v>10116101</v>
      </c>
      <c r="D34" s="42" t="s">
        <v>74</v>
      </c>
      <c r="E34" s="45">
        <v>200</v>
      </c>
      <c r="F34" s="45">
        <v>17.098000000000003</v>
      </c>
      <c r="G34" s="45">
        <f t="shared" si="0"/>
        <v>3419.6000000000004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</row>
    <row r="35" spans="1:16" x14ac:dyDescent="0.2">
      <c r="A35" s="42">
        <v>24</v>
      </c>
      <c r="B35" s="43" t="s">
        <v>60</v>
      </c>
      <c r="C35" s="44">
        <v>10090366</v>
      </c>
      <c r="D35" s="42" t="s">
        <v>70</v>
      </c>
      <c r="E35" s="45">
        <v>11151</v>
      </c>
      <c r="F35" s="45">
        <v>2.2660000000000005</v>
      </c>
      <c r="G35" s="45">
        <f t="shared" si="0"/>
        <v>25268.166000000005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</row>
    <row r="36" spans="1:16" ht="25.5" x14ac:dyDescent="0.2">
      <c r="A36" s="42">
        <v>25</v>
      </c>
      <c r="B36" s="43" t="s">
        <v>58</v>
      </c>
      <c r="C36" s="44">
        <v>10137040</v>
      </c>
      <c r="D36" s="42" t="s">
        <v>70</v>
      </c>
      <c r="E36" s="45">
        <v>20550</v>
      </c>
      <c r="F36" s="45">
        <v>2.9251999999999998</v>
      </c>
      <c r="G36" s="45">
        <f t="shared" si="0"/>
        <v>60112.859999999993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</row>
    <row r="37" spans="1:16" ht="25.5" x14ac:dyDescent="0.2">
      <c r="A37" s="42">
        <v>26</v>
      </c>
      <c r="B37" s="43" t="s">
        <v>59</v>
      </c>
      <c r="C37" s="44">
        <v>102008404</v>
      </c>
      <c r="D37" s="42" t="s">
        <v>33</v>
      </c>
      <c r="E37" s="45">
        <v>100</v>
      </c>
      <c r="F37" s="45">
        <v>2.9767000000000001</v>
      </c>
      <c r="G37" s="45">
        <f t="shared" si="0"/>
        <v>297.67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</row>
    <row r="38" spans="1:16" ht="25.5" x14ac:dyDescent="0.2">
      <c r="A38" s="42">
        <v>27</v>
      </c>
      <c r="B38" s="43" t="s">
        <v>61</v>
      </c>
      <c r="C38" s="44">
        <v>10118305</v>
      </c>
      <c r="D38" s="42" t="s">
        <v>70</v>
      </c>
      <c r="E38" s="45">
        <v>12325</v>
      </c>
      <c r="F38" s="45">
        <v>53.64</v>
      </c>
      <c r="G38" s="45">
        <f t="shared" si="0"/>
        <v>661113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</row>
    <row r="39" spans="1:16" ht="25.5" x14ac:dyDescent="0.2">
      <c r="A39" s="42">
        <v>28</v>
      </c>
      <c r="B39" s="43" t="s">
        <v>62</v>
      </c>
      <c r="C39" s="44">
        <v>102008506</v>
      </c>
      <c r="D39" s="42" t="s">
        <v>73</v>
      </c>
      <c r="E39" s="45">
        <v>400</v>
      </c>
      <c r="F39" s="45">
        <v>989.58280000000002</v>
      </c>
      <c r="G39" s="45">
        <f t="shared" si="0"/>
        <v>395833.12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</row>
    <row r="40" spans="1:16" ht="25.5" x14ac:dyDescent="0.2">
      <c r="A40" s="42">
        <v>29</v>
      </c>
      <c r="B40" s="43" t="s">
        <v>63</v>
      </c>
      <c r="C40" s="44">
        <v>102008497</v>
      </c>
      <c r="D40" s="42" t="s">
        <v>33</v>
      </c>
      <c r="E40" s="45">
        <v>100</v>
      </c>
      <c r="F40" s="45">
        <v>19.116799999999998</v>
      </c>
      <c r="G40" s="45">
        <f t="shared" si="0"/>
        <v>1911.6799999999998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</row>
    <row r="41" spans="1:16" ht="25.5" x14ac:dyDescent="0.2">
      <c r="A41" s="42">
        <v>30</v>
      </c>
      <c r="B41" s="43" t="s">
        <v>64</v>
      </c>
      <c r="C41" s="44">
        <v>102008419</v>
      </c>
      <c r="D41" s="42" t="s">
        <v>33</v>
      </c>
      <c r="E41" s="45">
        <v>100</v>
      </c>
      <c r="F41" s="45">
        <v>19.116799999999998</v>
      </c>
      <c r="G41" s="45">
        <f t="shared" si="0"/>
        <v>1911.6799999999998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</row>
    <row r="42" spans="1:16" ht="25.5" x14ac:dyDescent="0.2">
      <c r="A42" s="42">
        <v>31</v>
      </c>
      <c r="B42" s="43" t="s">
        <v>65</v>
      </c>
      <c r="C42" s="44">
        <v>10102770</v>
      </c>
      <c r="D42" s="42" t="s">
        <v>75</v>
      </c>
      <c r="E42" s="45">
        <v>140</v>
      </c>
      <c r="F42" s="45">
        <v>17.0259</v>
      </c>
      <c r="G42" s="45">
        <f t="shared" si="0"/>
        <v>2383.6260000000002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</row>
    <row r="43" spans="1:16" ht="25.5" x14ac:dyDescent="0.2">
      <c r="A43" s="42">
        <v>32</v>
      </c>
      <c r="B43" s="43" t="s">
        <v>66</v>
      </c>
      <c r="C43" s="44">
        <v>102004416</v>
      </c>
      <c r="D43" s="42" t="s">
        <v>75</v>
      </c>
      <c r="E43" s="45">
        <v>210</v>
      </c>
      <c r="F43" s="45">
        <v>22.690900000000003</v>
      </c>
      <c r="G43" s="45">
        <f t="shared" si="0"/>
        <v>4765.0890000000009</v>
      </c>
      <c r="H43" s="46"/>
      <c r="I43" s="46"/>
      <c r="J43" s="1">
        <f t="shared" si="1"/>
        <v>0</v>
      </c>
      <c r="K43" s="1">
        <f t="shared" si="2"/>
        <v>0</v>
      </c>
      <c r="L43" s="1">
        <f t="shared" si="3"/>
        <v>0</v>
      </c>
      <c r="M43" s="47"/>
      <c r="N43" s="47"/>
      <c r="O43" s="47"/>
    </row>
    <row r="44" spans="1:16" x14ac:dyDescent="0.2">
      <c r="A44" s="42">
        <v>33</v>
      </c>
      <c r="B44" s="43" t="s">
        <v>67</v>
      </c>
      <c r="C44" s="44">
        <v>10038192</v>
      </c>
      <c r="D44" s="42" t="s">
        <v>70</v>
      </c>
      <c r="E44" s="45">
        <v>30</v>
      </c>
      <c r="F44" s="45">
        <v>18.7666</v>
      </c>
      <c r="G44" s="45">
        <f t="shared" si="0"/>
        <v>562.99800000000005</v>
      </c>
      <c r="H44" s="46"/>
      <c r="I44" s="46"/>
      <c r="J44" s="1">
        <f t="shared" si="1"/>
        <v>0</v>
      </c>
      <c r="K44" s="1">
        <f t="shared" si="2"/>
        <v>0</v>
      </c>
      <c r="L44" s="1">
        <f t="shared" si="3"/>
        <v>0</v>
      </c>
      <c r="M44" s="47"/>
      <c r="N44" s="47"/>
      <c r="O44" s="47"/>
    </row>
    <row r="45" spans="1:16" ht="25.5" x14ac:dyDescent="0.2">
      <c r="A45" s="42">
        <v>34</v>
      </c>
      <c r="B45" s="43" t="s">
        <v>68</v>
      </c>
      <c r="C45" s="44">
        <v>10093844</v>
      </c>
      <c r="D45" s="42" t="s">
        <v>70</v>
      </c>
      <c r="E45" s="45">
        <v>2000</v>
      </c>
      <c r="F45" s="45">
        <v>22.845400000000001</v>
      </c>
      <c r="G45" s="45">
        <f t="shared" si="0"/>
        <v>45690.8</v>
      </c>
      <c r="H45" s="46"/>
      <c r="I45" s="46"/>
      <c r="J45" s="1">
        <f t="shared" si="1"/>
        <v>0</v>
      </c>
      <c r="K45" s="1">
        <f t="shared" si="2"/>
        <v>0</v>
      </c>
      <c r="L45" s="1">
        <f t="shared" si="3"/>
        <v>0</v>
      </c>
      <c r="M45" s="47"/>
      <c r="N45" s="47"/>
      <c r="O45" s="47"/>
    </row>
    <row r="46" spans="1:16" x14ac:dyDescent="0.2">
      <c r="A46" s="17"/>
      <c r="B46" s="18"/>
      <c r="C46" s="19"/>
      <c r="D46" s="17"/>
      <c r="E46" s="20"/>
      <c r="F46" s="21" t="s">
        <v>22</v>
      </c>
      <c r="G46" s="21">
        <f>SUM(G12:G45)</f>
        <v>3064378.7640580004</v>
      </c>
      <c r="H46" s="21"/>
      <c r="I46" s="21"/>
      <c r="J46" s="21"/>
      <c r="K46" s="21"/>
      <c r="L46" s="21"/>
      <c r="M46" s="22"/>
      <c r="N46" s="22"/>
      <c r="O46" s="22"/>
      <c r="P46" s="2"/>
    </row>
    <row r="47" spans="1:16" x14ac:dyDescent="0.2">
      <c r="A47" s="17"/>
      <c r="B47" s="18"/>
      <c r="C47" s="19"/>
      <c r="D47" s="17"/>
      <c r="E47" s="20"/>
      <c r="F47" s="39"/>
      <c r="G47" s="39"/>
      <c r="H47" s="21"/>
      <c r="I47" s="21"/>
      <c r="J47" s="21"/>
      <c r="K47" s="23"/>
      <c r="L47" s="23"/>
      <c r="M47" s="22"/>
      <c r="N47" s="22"/>
      <c r="O47" s="22"/>
      <c r="P47" s="2"/>
    </row>
    <row r="48" spans="1:16" x14ac:dyDescent="0.2">
      <c r="A48" s="17"/>
      <c r="B48" s="18"/>
      <c r="C48" s="19"/>
      <c r="D48" s="17"/>
      <c r="E48" s="20"/>
      <c r="F48" s="39"/>
      <c r="G48" s="39"/>
      <c r="H48" s="21"/>
      <c r="I48" s="21"/>
      <c r="J48" s="21"/>
      <c r="K48" s="23"/>
      <c r="L48" s="23"/>
      <c r="M48" s="22"/>
      <c r="N48" s="22"/>
      <c r="O48" s="22"/>
      <c r="P48" s="2"/>
    </row>
    <row r="49" spans="1:16" x14ac:dyDescent="0.2">
      <c r="A49" s="24" t="s">
        <v>23</v>
      </c>
      <c r="B49" s="24"/>
      <c r="C49" s="21">
        <f>G46*1.18</f>
        <v>3615966.9415884404</v>
      </c>
      <c r="D49" s="5"/>
      <c r="E49" s="8"/>
      <c r="F49" s="40"/>
      <c r="G49" s="41"/>
      <c r="H49" s="8"/>
      <c r="I49" s="8"/>
      <c r="J49" s="25"/>
      <c r="K49" s="25"/>
      <c r="L49" s="25"/>
      <c r="M49" s="3"/>
      <c r="N49" s="3"/>
      <c r="O49" s="3"/>
      <c r="P49" s="3"/>
    </row>
    <row r="50" spans="1:16" x14ac:dyDescent="0.2">
      <c r="A50" s="5"/>
      <c r="B50" s="5"/>
      <c r="C50" s="5"/>
      <c r="D50" s="5"/>
      <c r="E50" s="6"/>
      <c r="F50" s="7"/>
      <c r="G50" s="8"/>
      <c r="H50" s="8"/>
      <c r="I50" s="8"/>
      <c r="J50" s="25"/>
      <c r="K50" s="25"/>
      <c r="L50" s="25"/>
      <c r="M50" s="3"/>
      <c r="N50" s="3"/>
      <c r="O50" s="3"/>
      <c r="P50" s="3"/>
    </row>
    <row r="51" spans="1:16" x14ac:dyDescent="0.2">
      <c r="A51" s="26" t="s">
        <v>24</v>
      </c>
      <c r="B51" s="26"/>
      <c r="C51" s="26"/>
      <c r="D51" s="26"/>
      <c r="E51" s="26"/>
      <c r="F51" s="26"/>
      <c r="G51" s="26"/>
      <c r="H51" s="26"/>
      <c r="I51" s="26"/>
      <c r="J51" s="25"/>
      <c r="K51" s="25"/>
      <c r="L51" s="25"/>
      <c r="M51" s="3"/>
      <c r="N51" s="3"/>
      <c r="O51" s="3"/>
      <c r="P51" s="3"/>
    </row>
    <row r="52" spans="1:16" x14ac:dyDescent="0.2">
      <c r="A52" s="26" t="s">
        <v>25</v>
      </c>
      <c r="B52" s="26"/>
      <c r="C52" s="26"/>
      <c r="D52" s="26"/>
      <c r="E52" s="26"/>
      <c r="F52" s="26"/>
      <c r="G52" s="26"/>
      <c r="H52" s="26"/>
      <c r="I52" s="26"/>
      <c r="J52" s="25"/>
      <c r="K52" s="25"/>
      <c r="L52" s="25"/>
      <c r="M52" s="3"/>
      <c r="N52" s="3"/>
      <c r="O52" s="3"/>
      <c r="P52" s="3"/>
    </row>
    <row r="53" spans="1:16" x14ac:dyDescent="0.2">
      <c r="A53" s="26" t="s">
        <v>26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3"/>
      <c r="P53" s="3"/>
    </row>
    <row r="54" spans="1:16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3"/>
      <c r="P54" s="3"/>
    </row>
    <row r="55" spans="1:16" x14ac:dyDescent="0.2">
      <c r="A55" s="26" t="s">
        <v>27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3"/>
      <c r="P55" s="3"/>
    </row>
    <row r="56" spans="1:16" x14ac:dyDescent="0.2">
      <c r="A56" s="27"/>
      <c r="B56" s="27"/>
      <c r="C56" s="27"/>
      <c r="D56" s="27"/>
      <c r="E56" s="27"/>
      <c r="F56" s="28"/>
      <c r="G56" s="28"/>
      <c r="H56" s="28"/>
      <c r="I56" s="28"/>
      <c r="J56" s="28"/>
      <c r="K56" s="28"/>
      <c r="L56" s="28"/>
      <c r="M56" s="27"/>
      <c r="N56" s="27"/>
      <c r="O56" s="27"/>
      <c r="P56" s="3"/>
    </row>
    <row r="57" spans="1:16" x14ac:dyDescent="0.2">
      <c r="A57" s="29" t="s">
        <v>28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3"/>
      <c r="P57" s="3"/>
    </row>
    <row r="58" spans="1:16" x14ac:dyDescent="0.2">
      <c r="A58" s="30" t="s">
        <v>29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3"/>
      <c r="O58" s="3"/>
      <c r="P58" s="3"/>
    </row>
    <row r="59" spans="1:16" x14ac:dyDescent="0.2">
      <c r="A59" s="27"/>
      <c r="B59" s="27"/>
      <c r="C59" s="27"/>
      <c r="D59" s="27"/>
      <c r="E59" s="27"/>
      <c r="F59" s="28"/>
      <c r="G59" s="28"/>
      <c r="H59" s="28"/>
      <c r="I59" s="28"/>
      <c r="J59" s="28"/>
      <c r="K59" s="28"/>
      <c r="L59" s="28"/>
      <c r="M59" s="27"/>
      <c r="N59" s="27"/>
      <c r="O59" s="27"/>
      <c r="P59" s="3"/>
    </row>
    <row r="60" spans="1:16" x14ac:dyDescent="0.2">
      <c r="A60" s="31"/>
      <c r="B60" s="31"/>
      <c r="C60" s="31"/>
      <c r="D60" s="31"/>
      <c r="E60" s="31"/>
      <c r="F60" s="32"/>
      <c r="G60" s="32"/>
      <c r="H60" s="32"/>
      <c r="I60" s="32"/>
      <c r="J60" s="32"/>
      <c r="K60" s="32"/>
      <c r="L60" s="32"/>
      <c r="M60" s="31"/>
      <c r="N60" s="31"/>
      <c r="O60" s="31"/>
      <c r="P60" s="2"/>
    </row>
    <row r="61" spans="1:16" x14ac:dyDescent="0.2">
      <c r="A61" s="27"/>
      <c r="B61" s="27"/>
      <c r="C61" s="27"/>
      <c r="D61" s="27"/>
      <c r="E61" s="27"/>
      <c r="F61" s="28"/>
      <c r="G61" s="28"/>
      <c r="H61" s="28"/>
      <c r="I61" s="28"/>
      <c r="J61" s="9"/>
      <c r="K61" s="9"/>
      <c r="L61" s="9"/>
      <c r="M61" s="2"/>
      <c r="N61" s="2"/>
      <c r="O61" s="2"/>
      <c r="P61" s="2"/>
    </row>
    <row r="62" spans="1:16" x14ac:dyDescent="0.2">
      <c r="A62" s="50" t="s">
        <v>30</v>
      </c>
      <c r="B62" s="50"/>
      <c r="C62" s="50"/>
      <c r="D62" s="50"/>
      <c r="E62" s="50"/>
      <c r="F62" s="50"/>
      <c r="G62" s="8"/>
      <c r="H62" s="8"/>
      <c r="I62" s="8"/>
      <c r="J62" s="9"/>
      <c r="K62" s="9"/>
      <c r="L62" s="9"/>
      <c r="M62" s="2"/>
      <c r="N62" s="2"/>
      <c r="O62" s="2"/>
      <c r="P62" s="2"/>
    </row>
    <row r="63" spans="1:16" ht="15.75" x14ac:dyDescent="0.2">
      <c r="A63" s="48" t="s">
        <v>31</v>
      </c>
      <c r="B63" s="48"/>
      <c r="C63" s="48"/>
      <c r="D63" s="48"/>
      <c r="E63" s="48"/>
      <c r="F63" s="48"/>
      <c r="G63" s="8"/>
      <c r="H63" s="8"/>
      <c r="I63" s="8"/>
      <c r="J63" s="9"/>
      <c r="K63" s="9"/>
      <c r="L63" s="9"/>
      <c r="M63" s="2"/>
      <c r="N63" s="2"/>
      <c r="O63" s="2"/>
      <c r="P63" s="2"/>
    </row>
    <row r="64" spans="1:16" x14ac:dyDescent="0.2">
      <c r="A64" s="50" t="s">
        <v>30</v>
      </c>
      <c r="B64" s="50"/>
      <c r="C64" s="50"/>
      <c r="D64" s="50"/>
      <c r="E64" s="50"/>
      <c r="F64" s="50"/>
      <c r="G64" s="8"/>
      <c r="H64" s="8"/>
      <c r="I64" s="8"/>
      <c r="J64" s="9"/>
      <c r="K64" s="9"/>
      <c r="L64" s="9"/>
      <c r="M64" s="2"/>
      <c r="N64" s="2"/>
      <c r="O64" s="2"/>
      <c r="P64" s="2"/>
    </row>
    <row r="65" spans="1:16" ht="15.75" x14ac:dyDescent="0.2">
      <c r="A65" s="48" t="s">
        <v>32</v>
      </c>
      <c r="B65" s="48"/>
      <c r="C65" s="48"/>
      <c r="D65" s="48"/>
      <c r="E65" s="48"/>
      <c r="F65" s="7"/>
      <c r="G65" s="8"/>
      <c r="H65" s="8"/>
      <c r="I65" s="8"/>
      <c r="J65" s="9"/>
      <c r="K65" s="9"/>
      <c r="L65" s="9"/>
      <c r="M65" s="2"/>
      <c r="N65" s="2"/>
      <c r="O65" s="2"/>
      <c r="P65" s="2"/>
    </row>
    <row r="66" spans="1:16" x14ac:dyDescent="0.2">
      <c r="A66" s="5"/>
      <c r="B66" s="5"/>
      <c r="C66" s="5"/>
      <c r="D66" s="5"/>
      <c r="E66" s="6"/>
      <c r="F66" s="7"/>
      <c r="G66" s="7"/>
      <c r="H66" s="8"/>
      <c r="I66" s="8"/>
      <c r="J66" s="8"/>
      <c r="K66" s="9"/>
      <c r="L66" s="9"/>
      <c r="M66" s="2"/>
      <c r="N66" s="2"/>
      <c r="O66" s="2"/>
      <c r="P66" s="2"/>
    </row>
    <row r="67" spans="1:16" x14ac:dyDescent="0.2">
      <c r="A67" s="5"/>
      <c r="B67" s="5"/>
      <c r="C67" s="5"/>
      <c r="D67" s="5"/>
      <c r="E67" s="6"/>
      <c r="F67" s="7"/>
      <c r="G67" s="7"/>
      <c r="H67" s="8"/>
      <c r="I67" s="8"/>
      <c r="J67" s="8"/>
      <c r="K67" s="9"/>
      <c r="L67" s="9"/>
      <c r="M67" s="2"/>
      <c r="N67" s="2"/>
      <c r="O67" s="2"/>
      <c r="P67" s="2"/>
    </row>
  </sheetData>
  <mergeCells count="7">
    <mergeCell ref="A65:E65"/>
    <mergeCell ref="A4:O4"/>
    <mergeCell ref="A6:O6"/>
    <mergeCell ref="A8:O8"/>
    <mergeCell ref="A62:F62"/>
    <mergeCell ref="A63:F63"/>
    <mergeCell ref="A64:F64"/>
  </mergeCells>
  <pageMargins left="0" right="0" top="0" bottom="0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tabSelected="1" topLeftCell="A25" zoomScaleNormal="100" workbookViewId="0">
      <selection activeCell="R45" sqref="R45"/>
    </sheetView>
  </sheetViews>
  <sheetFormatPr defaultRowHeight="12.75" x14ac:dyDescent="0.2"/>
  <cols>
    <col min="1" max="1" width="7.5703125" style="34" customWidth="1"/>
    <col min="2" max="2" width="45.855468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4" width="13" style="34" customWidth="1"/>
    <col min="15" max="15" width="14.28515625" style="34" customWidth="1"/>
    <col min="16" max="16384" width="9.140625" style="34"/>
  </cols>
  <sheetData>
    <row r="1" spans="1:15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5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5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5" x14ac:dyDescent="0.2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5" x14ac:dyDescent="0.2">
      <c r="A6" s="49" t="s">
        <v>35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</row>
    <row r="7" spans="1:15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5" x14ac:dyDescent="0.2">
      <c r="A8" s="49" t="s">
        <v>76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5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5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</row>
    <row r="11" spans="1:15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</row>
    <row r="12" spans="1:15" x14ac:dyDescent="0.2">
      <c r="A12" s="42">
        <v>1</v>
      </c>
      <c r="B12" s="43" t="s">
        <v>69</v>
      </c>
      <c r="C12" s="44">
        <v>10042735</v>
      </c>
      <c r="D12" s="42" t="s">
        <v>72</v>
      </c>
      <c r="E12" s="45">
        <v>128</v>
      </c>
      <c r="F12" s="45">
        <v>2987.29</v>
      </c>
      <c r="G12" s="45">
        <f>F12*E12</f>
        <v>382373.12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</row>
    <row r="13" spans="1:15" ht="38.25" x14ac:dyDescent="0.2">
      <c r="A13" s="42">
        <v>2</v>
      </c>
      <c r="B13" s="43" t="s">
        <v>36</v>
      </c>
      <c r="C13" s="44">
        <v>10118670</v>
      </c>
      <c r="D13" s="42" t="s">
        <v>33</v>
      </c>
      <c r="E13" s="45">
        <v>20</v>
      </c>
      <c r="F13" s="45">
        <v>496.37760000000003</v>
      </c>
      <c r="G13" s="45">
        <f t="shared" ref="G13:G45" si="0">F13*E13</f>
        <v>9927.5519999999997</v>
      </c>
      <c r="H13" s="46"/>
      <c r="I13" s="46"/>
      <c r="J13" s="1">
        <f t="shared" ref="J13:J45" si="1">ROUND(I13*1.18,2)</f>
        <v>0</v>
      </c>
      <c r="K13" s="1">
        <f t="shared" ref="K13:K45" si="2">ROUND(E13*I13,2)</f>
        <v>0</v>
      </c>
      <c r="L13" s="1">
        <f t="shared" ref="L13:L45" si="3">ROUND(E13*J13,2)</f>
        <v>0</v>
      </c>
      <c r="M13" s="47"/>
      <c r="N13" s="47"/>
      <c r="O13" s="47"/>
    </row>
    <row r="14" spans="1:15" x14ac:dyDescent="0.2">
      <c r="A14" s="42">
        <v>3</v>
      </c>
      <c r="B14" s="43" t="s">
        <v>37</v>
      </c>
      <c r="C14" s="44">
        <v>10050588</v>
      </c>
      <c r="D14" s="42" t="s">
        <v>70</v>
      </c>
      <c r="E14" s="45">
        <v>100</v>
      </c>
      <c r="F14" s="45">
        <v>7.3026999999999997</v>
      </c>
      <c r="G14" s="45">
        <f t="shared" si="0"/>
        <v>730.27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</row>
    <row r="15" spans="1:15" x14ac:dyDescent="0.2">
      <c r="A15" s="42">
        <v>4</v>
      </c>
      <c r="B15" s="43" t="s">
        <v>38</v>
      </c>
      <c r="C15" s="44">
        <v>10032565</v>
      </c>
      <c r="D15" s="42" t="s">
        <v>71</v>
      </c>
      <c r="E15" s="45">
        <v>0.22</v>
      </c>
      <c r="F15" s="45">
        <v>10256.358899999999</v>
      </c>
      <c r="G15" s="45">
        <f t="shared" si="0"/>
        <v>2256.3989579999998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</row>
    <row r="16" spans="1:15" x14ac:dyDescent="0.2">
      <c r="A16" s="42">
        <v>5</v>
      </c>
      <c r="B16" s="43" t="s">
        <v>39</v>
      </c>
      <c r="C16" s="44">
        <v>10102099</v>
      </c>
      <c r="D16" s="42" t="s">
        <v>33</v>
      </c>
      <c r="E16" s="45">
        <v>6</v>
      </c>
      <c r="F16" s="45">
        <v>1054.4419</v>
      </c>
      <c r="G16" s="45">
        <f t="shared" si="0"/>
        <v>6326.6514000000006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</row>
    <row r="17" spans="1:15" x14ac:dyDescent="0.2">
      <c r="A17" s="42">
        <v>6</v>
      </c>
      <c r="B17" s="43" t="s">
        <v>40</v>
      </c>
      <c r="C17" s="44">
        <v>10095083</v>
      </c>
      <c r="D17" s="42" t="s">
        <v>33</v>
      </c>
      <c r="E17" s="45">
        <v>10</v>
      </c>
      <c r="F17" s="45">
        <v>512.81640000000004</v>
      </c>
      <c r="G17" s="45">
        <f t="shared" si="0"/>
        <v>5128.1640000000007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</row>
    <row r="18" spans="1:15" ht="25.5" x14ac:dyDescent="0.2">
      <c r="A18" s="42">
        <v>7</v>
      </c>
      <c r="B18" s="43" t="s">
        <v>41</v>
      </c>
      <c r="C18" s="44">
        <v>10135219</v>
      </c>
      <c r="D18" s="42" t="s">
        <v>72</v>
      </c>
      <c r="E18" s="45">
        <v>0.5</v>
      </c>
      <c r="F18" s="45">
        <v>4364.4087</v>
      </c>
      <c r="G18" s="45">
        <f t="shared" si="0"/>
        <v>2182.20435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</row>
    <row r="19" spans="1:15" ht="25.5" x14ac:dyDescent="0.2">
      <c r="A19" s="42">
        <v>8</v>
      </c>
      <c r="B19" s="43" t="s">
        <v>42</v>
      </c>
      <c r="C19" s="44">
        <v>10134536</v>
      </c>
      <c r="D19" s="42" t="s">
        <v>72</v>
      </c>
      <c r="E19" s="45">
        <v>6</v>
      </c>
      <c r="F19" s="45">
        <v>4364.4087</v>
      </c>
      <c r="G19" s="45">
        <f t="shared" si="0"/>
        <v>26186.4522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</row>
    <row r="20" spans="1:15" ht="25.5" x14ac:dyDescent="0.2">
      <c r="A20" s="42">
        <v>9</v>
      </c>
      <c r="B20" s="43" t="s">
        <v>43</v>
      </c>
      <c r="C20" s="44">
        <v>10110385</v>
      </c>
      <c r="D20" s="42" t="s">
        <v>72</v>
      </c>
      <c r="E20" s="45">
        <v>4</v>
      </c>
      <c r="F20" s="45">
        <v>3791.8008000000004</v>
      </c>
      <c r="G20" s="45">
        <f t="shared" si="0"/>
        <v>15167.203200000002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</row>
    <row r="21" spans="1:15" ht="25.5" x14ac:dyDescent="0.2">
      <c r="A21" s="42">
        <v>10</v>
      </c>
      <c r="B21" s="43" t="s">
        <v>44</v>
      </c>
      <c r="C21" s="44">
        <v>102012160</v>
      </c>
      <c r="D21" s="42" t="s">
        <v>33</v>
      </c>
      <c r="E21" s="45">
        <v>8150</v>
      </c>
      <c r="F21" s="45">
        <v>6.7671000000000001</v>
      </c>
      <c r="G21" s="45">
        <f t="shared" si="0"/>
        <v>55151.864999999998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</row>
    <row r="22" spans="1:15" ht="25.5" x14ac:dyDescent="0.2">
      <c r="A22" s="42">
        <v>11</v>
      </c>
      <c r="B22" s="43" t="s">
        <v>45</v>
      </c>
      <c r="C22" s="44">
        <v>10017691</v>
      </c>
      <c r="D22" s="42" t="s">
        <v>70</v>
      </c>
      <c r="E22" s="45">
        <v>2000</v>
      </c>
      <c r="F22" s="45">
        <v>304.82850000000002</v>
      </c>
      <c r="G22" s="45">
        <f t="shared" si="0"/>
        <v>609657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</row>
    <row r="23" spans="1:15" ht="25.5" x14ac:dyDescent="0.2">
      <c r="A23" s="42">
        <v>12</v>
      </c>
      <c r="B23" s="43" t="s">
        <v>46</v>
      </c>
      <c r="C23" s="44">
        <v>10108640</v>
      </c>
      <c r="D23" s="42" t="s">
        <v>74</v>
      </c>
      <c r="E23" s="45">
        <v>400</v>
      </c>
      <c r="F23" s="45">
        <v>391.95620000000002</v>
      </c>
      <c r="G23" s="45">
        <f t="shared" si="0"/>
        <v>156782.48000000001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</row>
    <row r="24" spans="1:15" x14ac:dyDescent="0.2">
      <c r="A24" s="42">
        <v>13</v>
      </c>
      <c r="B24" s="43" t="s">
        <v>47</v>
      </c>
      <c r="C24" s="44">
        <v>10032563</v>
      </c>
      <c r="D24" s="42" t="s">
        <v>70</v>
      </c>
      <c r="E24" s="45">
        <v>9644</v>
      </c>
      <c r="F24" s="45">
        <v>2.2660000000000005</v>
      </c>
      <c r="G24" s="45">
        <f t="shared" si="0"/>
        <v>21853.304000000004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</row>
    <row r="25" spans="1:15" x14ac:dyDescent="0.2">
      <c r="A25" s="42">
        <v>14</v>
      </c>
      <c r="B25" s="43" t="s">
        <v>48</v>
      </c>
      <c r="C25" s="44">
        <v>10120667</v>
      </c>
      <c r="D25" s="42" t="s">
        <v>71</v>
      </c>
      <c r="E25" s="45">
        <v>233</v>
      </c>
      <c r="F25" s="45">
        <v>794</v>
      </c>
      <c r="G25" s="45">
        <f t="shared" si="0"/>
        <v>185002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</row>
    <row r="26" spans="1:15" x14ac:dyDescent="0.2">
      <c r="A26" s="42">
        <v>15</v>
      </c>
      <c r="B26" s="43" t="s">
        <v>49</v>
      </c>
      <c r="C26" s="44">
        <v>10032581</v>
      </c>
      <c r="D26" s="42" t="s">
        <v>72</v>
      </c>
      <c r="E26" s="45">
        <v>6</v>
      </c>
      <c r="F26" s="45">
        <v>847.45</v>
      </c>
      <c r="G26" s="45">
        <f t="shared" si="0"/>
        <v>5084.7000000000007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</row>
    <row r="27" spans="1:15" x14ac:dyDescent="0.2">
      <c r="A27" s="42">
        <v>16</v>
      </c>
      <c r="B27" s="43" t="s">
        <v>50</v>
      </c>
      <c r="C27" s="44">
        <v>10005920</v>
      </c>
      <c r="D27" s="42" t="s">
        <v>72</v>
      </c>
      <c r="E27" s="45">
        <v>80</v>
      </c>
      <c r="F27" s="45">
        <v>953</v>
      </c>
      <c r="G27" s="45">
        <f t="shared" si="0"/>
        <v>76240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</row>
    <row r="28" spans="1:15" ht="25.5" x14ac:dyDescent="0.2">
      <c r="A28" s="42">
        <v>17</v>
      </c>
      <c r="B28" s="43" t="s">
        <v>51</v>
      </c>
      <c r="C28" s="44">
        <v>102008400</v>
      </c>
      <c r="D28" s="42" t="s">
        <v>74</v>
      </c>
      <c r="E28" s="45">
        <v>400</v>
      </c>
      <c r="F28" s="45">
        <v>326.45850000000002</v>
      </c>
      <c r="G28" s="45">
        <f t="shared" si="0"/>
        <v>130583.40000000001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</row>
    <row r="29" spans="1:15" ht="25.5" x14ac:dyDescent="0.2">
      <c r="A29" s="42">
        <v>18</v>
      </c>
      <c r="B29" s="43" t="s">
        <v>54</v>
      </c>
      <c r="C29" s="44">
        <v>102010797</v>
      </c>
      <c r="D29" s="42" t="s">
        <v>33</v>
      </c>
      <c r="E29" s="45">
        <v>66</v>
      </c>
      <c r="F29" s="45">
        <v>223.45849999999999</v>
      </c>
      <c r="G29" s="45">
        <f t="shared" si="0"/>
        <v>14748.260999999999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</row>
    <row r="30" spans="1:15" x14ac:dyDescent="0.2">
      <c r="A30" s="42">
        <v>19</v>
      </c>
      <c r="B30" s="43" t="s">
        <v>55</v>
      </c>
      <c r="C30" s="44">
        <v>10146971</v>
      </c>
      <c r="D30" s="42" t="s">
        <v>70</v>
      </c>
      <c r="E30" s="45">
        <v>8235</v>
      </c>
      <c r="F30" s="45">
        <v>3.3681000000000001</v>
      </c>
      <c r="G30" s="45">
        <f t="shared" si="0"/>
        <v>27736.303500000002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</row>
    <row r="31" spans="1:15" x14ac:dyDescent="0.2">
      <c r="A31" s="42">
        <v>20</v>
      </c>
      <c r="B31" s="43" t="s">
        <v>53</v>
      </c>
      <c r="C31" s="44">
        <v>10046016</v>
      </c>
      <c r="D31" s="42" t="s">
        <v>70</v>
      </c>
      <c r="E31" s="45">
        <v>4600</v>
      </c>
      <c r="F31" s="45">
        <v>3.7080000000000002</v>
      </c>
      <c r="G31" s="45">
        <f t="shared" si="0"/>
        <v>17056.8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</row>
    <row r="32" spans="1:15" x14ac:dyDescent="0.2">
      <c r="A32" s="42">
        <v>21</v>
      </c>
      <c r="B32" s="43" t="s">
        <v>52</v>
      </c>
      <c r="C32" s="44">
        <v>10107536</v>
      </c>
      <c r="D32" s="42" t="s">
        <v>70</v>
      </c>
      <c r="E32" s="45">
        <v>4000</v>
      </c>
      <c r="F32" s="45">
        <v>4.53</v>
      </c>
      <c r="G32" s="45">
        <f t="shared" si="0"/>
        <v>18120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</row>
    <row r="33" spans="1:16" x14ac:dyDescent="0.2">
      <c r="A33" s="42">
        <v>22</v>
      </c>
      <c r="B33" s="43" t="s">
        <v>56</v>
      </c>
      <c r="C33" s="44">
        <v>10099006</v>
      </c>
      <c r="D33" s="42" t="s">
        <v>74</v>
      </c>
      <c r="E33" s="45">
        <v>4656.8999999999996</v>
      </c>
      <c r="F33" s="45">
        <v>19.930500000000002</v>
      </c>
      <c r="G33" s="45">
        <f t="shared" si="0"/>
        <v>92814.345450000008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</row>
    <row r="34" spans="1:16" x14ac:dyDescent="0.2">
      <c r="A34" s="42">
        <v>23</v>
      </c>
      <c r="B34" s="43" t="s">
        <v>57</v>
      </c>
      <c r="C34" s="44">
        <v>10116101</v>
      </c>
      <c r="D34" s="42" t="s">
        <v>74</v>
      </c>
      <c r="E34" s="45">
        <v>200</v>
      </c>
      <c r="F34" s="45">
        <v>17.098000000000003</v>
      </c>
      <c r="G34" s="45">
        <f t="shared" si="0"/>
        <v>3419.6000000000004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</row>
    <row r="35" spans="1:16" x14ac:dyDescent="0.2">
      <c r="A35" s="42">
        <v>24</v>
      </c>
      <c r="B35" s="43" t="s">
        <v>60</v>
      </c>
      <c r="C35" s="44">
        <v>10090366</v>
      </c>
      <c r="D35" s="42" t="s">
        <v>70</v>
      </c>
      <c r="E35" s="45">
        <v>11151</v>
      </c>
      <c r="F35" s="45">
        <v>2.2660000000000005</v>
      </c>
      <c r="G35" s="45">
        <f t="shared" si="0"/>
        <v>25268.166000000005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</row>
    <row r="36" spans="1:16" ht="25.5" x14ac:dyDescent="0.2">
      <c r="A36" s="42">
        <v>25</v>
      </c>
      <c r="B36" s="43" t="s">
        <v>58</v>
      </c>
      <c r="C36" s="44">
        <v>10137040</v>
      </c>
      <c r="D36" s="42" t="s">
        <v>70</v>
      </c>
      <c r="E36" s="45">
        <v>20550</v>
      </c>
      <c r="F36" s="45">
        <v>2.9251999999999998</v>
      </c>
      <c r="G36" s="45">
        <f t="shared" si="0"/>
        <v>60112.859999999993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</row>
    <row r="37" spans="1:16" ht="25.5" x14ac:dyDescent="0.2">
      <c r="A37" s="42">
        <v>26</v>
      </c>
      <c r="B37" s="43" t="s">
        <v>59</v>
      </c>
      <c r="C37" s="44">
        <v>102008404</v>
      </c>
      <c r="D37" s="42" t="s">
        <v>33</v>
      </c>
      <c r="E37" s="45">
        <v>100</v>
      </c>
      <c r="F37" s="45">
        <v>2.9767000000000001</v>
      </c>
      <c r="G37" s="45">
        <f t="shared" si="0"/>
        <v>297.67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</row>
    <row r="38" spans="1:16" ht="25.5" x14ac:dyDescent="0.2">
      <c r="A38" s="42">
        <v>27</v>
      </c>
      <c r="B38" s="43" t="s">
        <v>61</v>
      </c>
      <c r="C38" s="44">
        <v>10118305</v>
      </c>
      <c r="D38" s="42" t="s">
        <v>70</v>
      </c>
      <c r="E38" s="45">
        <v>12325</v>
      </c>
      <c r="F38" s="45">
        <v>53.64</v>
      </c>
      <c r="G38" s="45">
        <f t="shared" si="0"/>
        <v>661113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</row>
    <row r="39" spans="1:16" ht="25.5" x14ac:dyDescent="0.2">
      <c r="A39" s="42">
        <v>28</v>
      </c>
      <c r="B39" s="43" t="s">
        <v>62</v>
      </c>
      <c r="C39" s="44">
        <v>102008506</v>
      </c>
      <c r="D39" s="42" t="s">
        <v>73</v>
      </c>
      <c r="E39" s="45">
        <v>400</v>
      </c>
      <c r="F39" s="45">
        <v>989.58280000000002</v>
      </c>
      <c r="G39" s="45">
        <f t="shared" si="0"/>
        <v>395833.12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</row>
    <row r="40" spans="1:16" ht="25.5" x14ac:dyDescent="0.2">
      <c r="A40" s="42">
        <v>29</v>
      </c>
      <c r="B40" s="43" t="s">
        <v>63</v>
      </c>
      <c r="C40" s="44">
        <v>102008497</v>
      </c>
      <c r="D40" s="42" t="s">
        <v>33</v>
      </c>
      <c r="E40" s="45">
        <v>100</v>
      </c>
      <c r="F40" s="45">
        <v>19.116799999999998</v>
      </c>
      <c r="G40" s="45">
        <f t="shared" si="0"/>
        <v>1911.6799999999998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</row>
    <row r="41" spans="1:16" ht="25.5" x14ac:dyDescent="0.2">
      <c r="A41" s="42">
        <v>30</v>
      </c>
      <c r="B41" s="43" t="s">
        <v>64</v>
      </c>
      <c r="C41" s="44">
        <v>102008419</v>
      </c>
      <c r="D41" s="42" t="s">
        <v>33</v>
      </c>
      <c r="E41" s="45">
        <v>100</v>
      </c>
      <c r="F41" s="45">
        <v>19.116799999999998</v>
      </c>
      <c r="G41" s="45">
        <f t="shared" si="0"/>
        <v>1911.6799999999998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</row>
    <row r="42" spans="1:16" ht="25.5" x14ac:dyDescent="0.2">
      <c r="A42" s="42">
        <v>31</v>
      </c>
      <c r="B42" s="43" t="s">
        <v>65</v>
      </c>
      <c r="C42" s="44">
        <v>10102770</v>
      </c>
      <c r="D42" s="42" t="s">
        <v>75</v>
      </c>
      <c r="E42" s="45">
        <v>140</v>
      </c>
      <c r="F42" s="45">
        <v>17.0259</v>
      </c>
      <c r="G42" s="45">
        <f t="shared" si="0"/>
        <v>2383.6260000000002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</row>
    <row r="43" spans="1:16" ht="25.5" x14ac:dyDescent="0.2">
      <c r="A43" s="42">
        <v>32</v>
      </c>
      <c r="B43" s="43" t="s">
        <v>66</v>
      </c>
      <c r="C43" s="44">
        <v>102004416</v>
      </c>
      <c r="D43" s="42" t="s">
        <v>75</v>
      </c>
      <c r="E43" s="45">
        <v>210</v>
      </c>
      <c r="F43" s="45">
        <v>22.690900000000003</v>
      </c>
      <c r="G43" s="45">
        <f t="shared" si="0"/>
        <v>4765.0890000000009</v>
      </c>
      <c r="H43" s="46"/>
      <c r="I43" s="46"/>
      <c r="J43" s="1">
        <f t="shared" si="1"/>
        <v>0</v>
      </c>
      <c r="K43" s="1">
        <f t="shared" si="2"/>
        <v>0</v>
      </c>
      <c r="L43" s="1">
        <f t="shared" si="3"/>
        <v>0</v>
      </c>
      <c r="M43" s="47"/>
      <c r="N43" s="47"/>
      <c r="O43" s="47"/>
    </row>
    <row r="44" spans="1:16" x14ac:dyDescent="0.2">
      <c r="A44" s="42">
        <v>33</v>
      </c>
      <c r="B44" s="43" t="s">
        <v>67</v>
      </c>
      <c r="C44" s="44">
        <v>10038192</v>
      </c>
      <c r="D44" s="42" t="s">
        <v>70</v>
      </c>
      <c r="E44" s="45">
        <v>30</v>
      </c>
      <c r="F44" s="45">
        <v>18.7666</v>
      </c>
      <c r="G44" s="45">
        <f t="shared" si="0"/>
        <v>562.99800000000005</v>
      </c>
      <c r="H44" s="46"/>
      <c r="I44" s="46"/>
      <c r="J44" s="1">
        <f t="shared" si="1"/>
        <v>0</v>
      </c>
      <c r="K44" s="1">
        <f t="shared" si="2"/>
        <v>0</v>
      </c>
      <c r="L44" s="1">
        <f t="shared" si="3"/>
        <v>0</v>
      </c>
      <c r="M44" s="47"/>
      <c r="N44" s="47"/>
      <c r="O44" s="47"/>
    </row>
    <row r="45" spans="1:16" ht="25.5" x14ac:dyDescent="0.2">
      <c r="A45" s="42">
        <v>34</v>
      </c>
      <c r="B45" s="43" t="s">
        <v>68</v>
      </c>
      <c r="C45" s="44">
        <v>10093844</v>
      </c>
      <c r="D45" s="42" t="s">
        <v>70</v>
      </c>
      <c r="E45" s="45">
        <v>2000</v>
      </c>
      <c r="F45" s="45">
        <v>22.845400000000001</v>
      </c>
      <c r="G45" s="45">
        <f t="shared" si="0"/>
        <v>45690.8</v>
      </c>
      <c r="H45" s="46"/>
      <c r="I45" s="46"/>
      <c r="J45" s="1">
        <f t="shared" si="1"/>
        <v>0</v>
      </c>
      <c r="K45" s="1">
        <f t="shared" si="2"/>
        <v>0</v>
      </c>
      <c r="L45" s="1">
        <f t="shared" si="3"/>
        <v>0</v>
      </c>
      <c r="M45" s="47"/>
      <c r="N45" s="47"/>
      <c r="O45" s="47"/>
    </row>
    <row r="46" spans="1:16" x14ac:dyDescent="0.2">
      <c r="A46" s="17"/>
      <c r="B46" s="18"/>
      <c r="C46" s="19"/>
      <c r="D46" s="17"/>
      <c r="E46" s="20"/>
      <c r="F46" s="21" t="s">
        <v>22</v>
      </c>
      <c r="G46" s="21">
        <f>SUM(G12:G45)</f>
        <v>3064378.7640580004</v>
      </c>
      <c r="H46" s="21"/>
      <c r="I46" s="21"/>
      <c r="J46" s="21"/>
      <c r="K46" s="21"/>
      <c r="L46" s="21"/>
      <c r="M46" s="22"/>
      <c r="N46" s="22"/>
      <c r="O46" s="22"/>
      <c r="P46" s="2"/>
    </row>
    <row r="47" spans="1:16" x14ac:dyDescent="0.2">
      <c r="A47" s="17"/>
      <c r="B47" s="18"/>
      <c r="C47" s="19"/>
      <c r="D47" s="17"/>
      <c r="E47" s="20"/>
      <c r="F47" s="39"/>
      <c r="G47" s="39"/>
      <c r="H47" s="21"/>
      <c r="I47" s="21"/>
      <c r="J47" s="21"/>
      <c r="K47" s="23"/>
      <c r="L47" s="23"/>
      <c r="M47" s="22"/>
      <c r="N47" s="22"/>
      <c r="O47" s="22"/>
      <c r="P47" s="2"/>
    </row>
    <row r="48" spans="1:16" x14ac:dyDescent="0.2">
      <c r="A48" s="17"/>
      <c r="B48" s="18"/>
      <c r="C48" s="19"/>
      <c r="D48" s="17"/>
      <c r="E48" s="20"/>
      <c r="F48" s="39"/>
      <c r="G48" s="39"/>
      <c r="H48" s="21"/>
      <c r="I48" s="21"/>
      <c r="J48" s="21"/>
      <c r="K48" s="23"/>
      <c r="L48" s="23"/>
      <c r="M48" s="22"/>
      <c r="N48" s="22"/>
      <c r="O48" s="22"/>
      <c r="P48" s="2"/>
    </row>
    <row r="49" spans="1:16" x14ac:dyDescent="0.2">
      <c r="A49" s="24" t="s">
        <v>23</v>
      </c>
      <c r="B49" s="24"/>
      <c r="C49" s="21">
        <f>G46*1.18</f>
        <v>3615966.9415884404</v>
      </c>
      <c r="D49" s="5"/>
      <c r="E49" s="8"/>
      <c r="F49" s="40"/>
      <c r="G49" s="41"/>
      <c r="H49" s="8"/>
      <c r="I49" s="8"/>
      <c r="J49" s="25"/>
      <c r="K49" s="25"/>
      <c r="L49" s="25"/>
      <c r="M49" s="3"/>
      <c r="N49" s="3"/>
      <c r="O49" s="3"/>
      <c r="P49" s="3"/>
    </row>
    <row r="50" spans="1:16" x14ac:dyDescent="0.2">
      <c r="A50" s="5"/>
      <c r="B50" s="5"/>
      <c r="C50" s="5"/>
      <c r="D50" s="5"/>
      <c r="E50" s="6"/>
      <c r="F50" s="7"/>
      <c r="G50" s="8"/>
      <c r="H50" s="8"/>
      <c r="I50" s="8"/>
      <c r="J50" s="25"/>
      <c r="K50" s="25"/>
      <c r="L50" s="25"/>
      <c r="M50" s="3"/>
      <c r="N50" s="3"/>
      <c r="O50" s="3"/>
      <c r="P50" s="3"/>
    </row>
    <row r="51" spans="1:16" x14ac:dyDescent="0.2">
      <c r="A51" s="26" t="s">
        <v>24</v>
      </c>
      <c r="B51" s="26"/>
      <c r="C51" s="26"/>
      <c r="D51" s="26"/>
      <c r="E51" s="26"/>
      <c r="F51" s="26"/>
      <c r="G51" s="26"/>
      <c r="H51" s="26"/>
      <c r="I51" s="26"/>
      <c r="J51" s="25"/>
      <c r="K51" s="25"/>
      <c r="L51" s="25"/>
      <c r="M51" s="3"/>
      <c r="N51" s="3"/>
      <c r="O51" s="3"/>
      <c r="P51" s="3"/>
    </row>
    <row r="52" spans="1:16" x14ac:dyDescent="0.2">
      <c r="A52" s="26" t="s">
        <v>25</v>
      </c>
      <c r="B52" s="26"/>
      <c r="C52" s="26"/>
      <c r="D52" s="26"/>
      <c r="E52" s="26"/>
      <c r="F52" s="26"/>
      <c r="G52" s="26"/>
      <c r="H52" s="26"/>
      <c r="I52" s="26"/>
      <c r="J52" s="25"/>
      <c r="K52" s="25"/>
      <c r="L52" s="25"/>
      <c r="M52" s="3"/>
      <c r="N52" s="3"/>
      <c r="O52" s="3"/>
      <c r="P52" s="3"/>
    </row>
    <row r="53" spans="1:16" x14ac:dyDescent="0.2">
      <c r="A53" s="26" t="s">
        <v>26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3"/>
      <c r="P53" s="3"/>
    </row>
    <row r="54" spans="1:16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3"/>
      <c r="P54" s="3"/>
    </row>
    <row r="55" spans="1:16" x14ac:dyDescent="0.2">
      <c r="A55" s="26" t="s">
        <v>27</v>
      </c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3"/>
      <c r="P55" s="3"/>
    </row>
    <row r="56" spans="1:16" x14ac:dyDescent="0.2">
      <c r="A56" s="27"/>
      <c r="B56" s="27"/>
      <c r="C56" s="27"/>
      <c r="D56" s="27"/>
      <c r="E56" s="27"/>
      <c r="F56" s="28"/>
      <c r="G56" s="28"/>
      <c r="H56" s="28"/>
      <c r="I56" s="28"/>
      <c r="J56" s="28"/>
      <c r="K56" s="28"/>
      <c r="L56" s="28"/>
      <c r="M56" s="27"/>
      <c r="N56" s="27"/>
      <c r="O56" s="27"/>
      <c r="P56" s="3"/>
    </row>
    <row r="57" spans="1:16" x14ac:dyDescent="0.2">
      <c r="A57" s="29" t="s">
        <v>28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3"/>
      <c r="P57" s="3"/>
    </row>
    <row r="58" spans="1:16" x14ac:dyDescent="0.2">
      <c r="A58" s="30" t="s">
        <v>29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3"/>
      <c r="O58" s="3"/>
      <c r="P58" s="3"/>
    </row>
    <row r="59" spans="1:16" x14ac:dyDescent="0.2">
      <c r="A59" s="27"/>
      <c r="B59" s="27"/>
      <c r="C59" s="27"/>
      <c r="D59" s="27"/>
      <c r="E59" s="27"/>
      <c r="F59" s="28"/>
      <c r="G59" s="28"/>
      <c r="H59" s="28"/>
      <c r="I59" s="28"/>
      <c r="J59" s="28"/>
      <c r="K59" s="28"/>
      <c r="L59" s="28"/>
      <c r="M59" s="27"/>
      <c r="N59" s="27"/>
      <c r="O59" s="27"/>
      <c r="P59" s="3"/>
    </row>
    <row r="60" spans="1:16" x14ac:dyDescent="0.2">
      <c r="A60" s="31"/>
      <c r="B60" s="31"/>
      <c r="C60" s="31"/>
      <c r="D60" s="31"/>
      <c r="E60" s="31"/>
      <c r="F60" s="32"/>
      <c r="G60" s="32"/>
      <c r="H60" s="32"/>
      <c r="I60" s="32"/>
      <c r="J60" s="32"/>
      <c r="K60" s="32"/>
      <c r="L60" s="32"/>
      <c r="M60" s="31"/>
      <c r="N60" s="31"/>
      <c r="O60" s="31"/>
      <c r="P60" s="2"/>
    </row>
    <row r="61" spans="1:16" x14ac:dyDescent="0.2">
      <c r="A61" s="27"/>
      <c r="B61" s="27"/>
      <c r="C61" s="27"/>
      <c r="D61" s="27"/>
      <c r="E61" s="27"/>
      <c r="F61" s="28"/>
      <c r="G61" s="28"/>
      <c r="H61" s="28"/>
      <c r="I61" s="28"/>
      <c r="J61" s="9"/>
      <c r="K61" s="9"/>
      <c r="L61" s="9"/>
      <c r="M61" s="2"/>
      <c r="N61" s="2"/>
      <c r="O61" s="2"/>
      <c r="P61" s="2"/>
    </row>
    <row r="62" spans="1:16" x14ac:dyDescent="0.2">
      <c r="A62" s="50" t="s">
        <v>30</v>
      </c>
      <c r="B62" s="50"/>
      <c r="C62" s="50"/>
      <c r="D62" s="50"/>
      <c r="E62" s="50"/>
      <c r="F62" s="50"/>
      <c r="G62" s="8"/>
      <c r="H62" s="8"/>
      <c r="I62" s="8"/>
      <c r="J62" s="9"/>
      <c r="K62" s="9"/>
      <c r="L62" s="9"/>
      <c r="M62" s="2"/>
      <c r="N62" s="2"/>
      <c r="O62" s="2"/>
      <c r="P62" s="2"/>
    </row>
    <row r="63" spans="1:16" ht="15.75" x14ac:dyDescent="0.2">
      <c r="A63" s="48" t="s">
        <v>31</v>
      </c>
      <c r="B63" s="48"/>
      <c r="C63" s="48"/>
      <c r="D63" s="48"/>
      <c r="E63" s="48"/>
      <c r="F63" s="48"/>
      <c r="G63" s="8"/>
      <c r="H63" s="8"/>
      <c r="I63" s="8"/>
      <c r="J63" s="9"/>
      <c r="K63" s="9"/>
      <c r="L63" s="9"/>
      <c r="M63" s="2"/>
      <c r="N63" s="2"/>
      <c r="O63" s="2"/>
      <c r="P63" s="2"/>
    </row>
    <row r="64" spans="1:16" x14ac:dyDescent="0.2">
      <c r="A64" s="50" t="s">
        <v>30</v>
      </c>
      <c r="B64" s="50"/>
      <c r="C64" s="50"/>
      <c r="D64" s="50"/>
      <c r="E64" s="50"/>
      <c r="F64" s="50"/>
      <c r="G64" s="8"/>
      <c r="H64" s="8"/>
      <c r="I64" s="8"/>
      <c r="J64" s="9"/>
      <c r="K64" s="9"/>
      <c r="L64" s="9"/>
      <c r="M64" s="2"/>
      <c r="N64" s="2"/>
      <c r="O64" s="2"/>
      <c r="P64" s="2"/>
    </row>
    <row r="65" spans="1:16" ht="15.75" x14ac:dyDescent="0.2">
      <c r="A65" s="48" t="s">
        <v>32</v>
      </c>
      <c r="B65" s="48"/>
      <c r="C65" s="48"/>
      <c r="D65" s="48"/>
      <c r="E65" s="48"/>
      <c r="F65" s="7"/>
      <c r="G65" s="8"/>
      <c r="H65" s="8"/>
      <c r="I65" s="8"/>
      <c r="J65" s="9"/>
      <c r="K65" s="9"/>
      <c r="L65" s="9"/>
      <c r="M65" s="2"/>
      <c r="N65" s="2"/>
      <c r="O65" s="2"/>
      <c r="P65" s="2"/>
    </row>
    <row r="66" spans="1:16" x14ac:dyDescent="0.2">
      <c r="A66" s="5"/>
      <c r="B66" s="5"/>
      <c r="C66" s="5"/>
      <c r="D66" s="5"/>
      <c r="E66" s="6"/>
      <c r="F66" s="7"/>
      <c r="G66" s="7"/>
      <c r="H66" s="8"/>
      <c r="I66" s="8"/>
      <c r="J66" s="8"/>
      <c r="K66" s="9"/>
      <c r="L66" s="9"/>
      <c r="M66" s="2"/>
      <c r="N66" s="2"/>
      <c r="O66" s="2"/>
      <c r="P66" s="2"/>
    </row>
    <row r="67" spans="1:16" x14ac:dyDescent="0.2">
      <c r="A67" s="5"/>
      <c r="B67" s="5"/>
      <c r="C67" s="5"/>
      <c r="D67" s="5"/>
      <c r="E67" s="6"/>
      <c r="F67" s="7"/>
      <c r="G67" s="7"/>
      <c r="H67" s="8"/>
      <c r="I67" s="8"/>
      <c r="J67" s="8"/>
      <c r="K67" s="9"/>
      <c r="L67" s="9"/>
      <c r="M67" s="2"/>
      <c r="N67" s="2"/>
      <c r="O67" s="2"/>
      <c r="P67" s="2"/>
    </row>
  </sheetData>
  <mergeCells count="7">
    <mergeCell ref="A65:E65"/>
    <mergeCell ref="A63:F63"/>
    <mergeCell ref="A64:F64"/>
    <mergeCell ref="A4:O4"/>
    <mergeCell ref="A6:O6"/>
    <mergeCell ref="A8:O8"/>
    <mergeCell ref="A62:F62"/>
  </mergeCells>
  <pageMargins left="0" right="0" top="0" bottom="0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Григорян Олег Тигранович</cp:lastModifiedBy>
  <cp:lastPrinted>2016-09-15T06:06:55Z</cp:lastPrinted>
  <dcterms:created xsi:type="dcterms:W3CDTF">2008-11-05T06:12:43Z</dcterms:created>
  <dcterms:modified xsi:type="dcterms:W3CDTF">2016-11-02T12:52:34Z</dcterms:modified>
</cp:coreProperties>
</file>