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<sst xmlns="http://schemas.openxmlformats.org/spreadsheetml/2006/main" count="495" uniqueCount="380">
  <si>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</si>
  <si>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</si>
  <si>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</si>
  <si>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</si>
  <si>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</si>
  <si>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</si>
  <si>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</si>
  <si>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</si>
  <si>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</si>
  <si>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</si>
  <si>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</si>
  <si>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</si>
  <si>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</si>
  <si>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</si>
  <si>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</si>
  <si>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</si>
  <si>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</si>
  <si>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</si>
  <si>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</si>
  <si>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</si>
  <si>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</si>
  <si>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</si>
  <si>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</si>
  <si>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</si>
  <si>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</si>
  <si>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</si>
  <si>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</si>
  <si>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</si>
  <si>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</si>
  <si>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</si>
  <si>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</si>
  <si>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</si>
  <si>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</si>
  <si>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</si>
  <si>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</si>
  <si>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</si>
  <si>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</si>
  <si>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</si>
  <si>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</si>
  <si>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</si>
  <si>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</si>
  <si>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</si>
  <si>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</si>
  <si>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</si>
  <si>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</si>
  <si>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</si>
  <si>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</si>
  <si>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</si>
  <si>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</si>
  <si>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</si>
  <si>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</si>
  <si>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</si>
  <si>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</si>
  <si>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</si>
  <si>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</si>
  <si>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</si>
  <si>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</si>
  <si>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</si>
  <si>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</si>
  <si>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</si>
  <si>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</si>
  <si>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</si>
  <si>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</si>
  <si>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</si>
  <si>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</si>
  <si>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</si>
  <si>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</si>
  <si>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</si>
  <si>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</si>
  <si>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</si>
  <si>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</si>
  <si>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</si>
  <si>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</si>
  <si>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</si>
  <si>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</si>
  <si>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</si>
  <si>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</si>
  <si>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</si>
  <si>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</si>
  <si>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</si>
  <si>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</si>
  <si>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</si>
  <si>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</si>
  <si>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</si>
  <si>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</si>
  <si>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</si>
  <si>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</si>
  <si>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</si>
  <si>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</si>
  <si>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</si>
  <si>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</si>
  <si>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</si>
  <si>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</si>
  <si>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</si>
  <si>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</si>
  <si>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</si>
  <si>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</si>
  <si>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</si>
  <si>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</si>
  <si>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</si>
  <si>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</si>
  <si>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</si>
  <si>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</si>
  <si>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</si>
  <si>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</si>
  <si>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</si>
  <si>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</si>
  <si>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</si>
  <si>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</si>
  <si>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</si>
  <si>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</si>
  <si>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</si>
  <si>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</si>
  <si>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</si>
  <si>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</si>
  <si>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</si>
  <si>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</si>
  <si>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</si>
  <si>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</si>
  <si>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</si>
  <si>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</si>
  <si>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</si>
  <si>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</si>
  <si>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</si>
  <si>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</si>
  <si>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</si>
  <si>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</si>
  <si>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</si>
  <si>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</si>
  <si>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</si>
  <si>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</si>
  <si>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</si>
  <si>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</si>
  <si>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</si>
  <si>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</si>
  <si>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</si>
  <si>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</si>
  <si>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</si>
  <si>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</si>
  <si>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</si>
  <si>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</si>
  <si>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</si>
  <si>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</si>
  <si>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</si>
  <si>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</si>
  <si>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</si>
  <si>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</si>
  <si>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</si>
  <si>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</si>
  <si>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</si>
  <si>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</si>
  <si>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</si>
  <si>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</si>
  <si>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</si>
  <si>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</si>
  <si>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</si>
  <si>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</si>
  <si>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</si>
  <si>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</si>
  <si>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</si>
  <si>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</si>
  <si>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</si>
  <si>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</si>
  <si>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</si>
  <si>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</si>
  <si>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</si>
  <si>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</si>
  <si>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</si>
  <si>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</si>
  <si>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</si>
  <si>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</si>
  <si>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</si>
  <si>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</si>
  <si>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</si>
  <si>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</si>
  <si>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</si>
  <si>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</si>
  <si>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</si>
  <si>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</si>
  <si>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</si>
  <si>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</si>
  <si>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</si>
  <si>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</si>
  <si>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</si>
  <si>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</si>
  <si>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</si>
  <si>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</si>
  <si>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</si>
  <si>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</si>
  <si>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</si>
  <si>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</si>
  <si>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</si>
  <si>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</si>
  <si>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</si>
  <si>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</si>
  <si>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</si>
  <si>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</si>
  <si>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</si>
  <si>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</si>
  <si>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</si>
  <si>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</si>
  <si>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</si>
  <si>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</si>
  <si>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</si>
  <si>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</si>
  <si>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</si>
  <si>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</si>
  <si>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</si>
  <si>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</si>
  <si>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</si>
  <si>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</si>
  <si>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</si>
  <si>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</si>
  <si>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</si>
  <si>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</si>
  <si>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</si>
  <si>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</si>
  <si>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</si>
  <si>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</si>
  <si>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</si>
  <si>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</si>
  <si>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</si>
  <si>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</si>
  <si>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</si>
  <si>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</si>
  <si>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</si>
  <si>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</si>
  <si>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</si>
  <si>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</si>
  <si>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</si>
  <si>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</si>
  <si>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</si>
  <si>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</si>
  <si>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</si>
  <si>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</si>
  <si>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</si>
  <si>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</si>
  <si>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</si>
  <si>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</si>
  <si>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</si>
  <si>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</si>
  <si>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</si>
  <si>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</si>
  <si>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</si>
  <si>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</si>
  <si>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</si>
  <si>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</si>
  <si>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</si>
  <si>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</si>
  <si>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</si>
  <si>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</si>
  <si>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</si>
  <si>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</si>
  <si>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</si>
  <si>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</si>
  <si>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</si>
  <si>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</si>
  <si>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</si>
  <si>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</si>
  <si>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</si>
  <si>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</si>
  <si>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</si>
  <si>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</si>
  <si>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</si>
  <si>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</si>
  <si>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</si>
  <si>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</si>
  <si>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</si>
  <si>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</si>
  <si>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</si>
  <si>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</si>
  <si>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</si>
  <si>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</si>
  <si>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</si>
  <si>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</si>
  <si>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</si>
  <si>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</si>
  <si>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</si>
  <si>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</si>
  <si>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</si>
  <si>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</si>
  <si>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</si>
  <si>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</si>
  <si>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</si>
  <si>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</si>
  <si>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</si>
  <si>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</si>
  <si>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</si>
  <si>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</si>
  <si>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</si>
  <si>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</si>
  <si>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</si>
  <si>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</si>
  <si>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</si>
  <si>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</si>
  <si>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</si>
  <si>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</si>
  <si>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</si>
  <si>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</si>
  <si>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</si>
  <si>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</si>
  <si>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</si>
  <si>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</si>
  <si>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</si>
  <si>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</si>
  <si>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</si>
  <si>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</si>
  <si>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</si>
  <si>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</si>
  <si>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</si>
  <si>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</si>
  <si>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</si>
  <si>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</si>
  <si>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</si>
  <si>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</si>
  <si>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</si>
  <si>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</si>
  <si>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</si>
  <si>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</si>
  <si>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</si>
  <si>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</si>
  <si>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</si>
  <si>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</si>
  <si>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</si>
  <si>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</si>
  <si>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</si>
  <si>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</si>
  <si>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</si>
  <si>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</si>
  <si>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</si>
  <si>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</si>
  <si>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</si>
  <si>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</si>
  <si>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</si>
  <si>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</si>
  <si>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</si>
  <si>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</si>
  <si>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</si>
  <si>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</si>
  <si>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</si>
  <si>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</si>
  <si>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</si>
  <si>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</si>
  <si>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</si>
  <si>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</si>
  <si>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</si>
  <si>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</si>
  <si>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</si>
  <si>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</si>
  <si>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</si>
  <si>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</si>
  <si>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</si>
  <si>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</si>
  <si>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</si>
  <si>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</si>
  <si>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</si>
  <si>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</si>
  <si>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</si>
  <si>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</si>
  <si>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</si>
  <si>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</si>
  <si>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</si>
  <si>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</si>
  <si>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</si>
  <si>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</si>
  <si>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</si>
  <si>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</si>
  <si>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</si>
  <si>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</si>
  <si>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</si>
  <si>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</si>
  <si>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от "_____"   ______________________ 2016 г.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</si>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</sst>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8" fillId="0" borderId="3" xfId="5" applyFont="1" applyBorder="1" applyAlignment="1">
      <alignment horizontal="center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9" fillId="0" borderId="42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8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tabSelected="1" view="pageBreakPreview" zoomScaleNormal="100" zoomScaleSheetLayoutView="100" workbookViewId="0">
      <selection activeCell="C35" sqref="C35:C36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372</v>
      </c>
      <c r="D1" s="27"/>
    </row>
    <row r="2" spans="1:12" x14ac:dyDescent="0.25">
      <c r="C2" s="622" t="s">
        <v>373</v>
      </c>
      <c r="D2" s="28"/>
      <c r="E2" s="33"/>
    </row>
    <row r="3" spans="1:12" x14ac:dyDescent="0.25">
      <c r="B3" s="29"/>
      <c r="C3" s="622" t="s">
        <v>371</v>
      </c>
      <c r="D3" s="28"/>
      <c r="E3" s="33"/>
    </row>
    <row r="4" spans="1:12" x14ac:dyDescent="0.25">
      <c r="B4" s="29"/>
      <c r="D4" s="34"/>
    </row>
    <row r="5" spans="1:12" x14ac:dyDescent="0.25">
      <c r="A5" s="633" t="s">
        <v>137</v>
      </c>
      <c r="B5" s="633"/>
      <c r="C5" s="633"/>
      <c r="D5" s="633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34" t="s">
        <v>374</v>
      </c>
      <c r="B7" s="635"/>
      <c r="C7" s="635"/>
      <c r="D7" s="635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31" t="s">
        <v>53</v>
      </c>
      <c r="B9" s="631" t="s">
        <v>138</v>
      </c>
      <c r="C9" s="631" t="s">
        <v>139</v>
      </c>
      <c r="D9" s="631" t="s">
        <v>140</v>
      </c>
    </row>
    <row r="10" spans="1:12" ht="24.75" customHeight="1" x14ac:dyDescent="0.25">
      <c r="A10" s="631"/>
      <c r="B10" s="631"/>
      <c r="C10" s="631"/>
      <c r="D10" s="631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6"/>
      <c r="H15" s="636"/>
      <c r="I15" s="636"/>
      <c r="J15" s="636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7" t="s">
        <v>165</v>
      </c>
      <c r="C21" s="637"/>
      <c r="D21" s="51">
        <f>ROUND(D14+D20,2)</f>
        <v>0</v>
      </c>
      <c r="E21" s="52"/>
      <c r="F21" s="53"/>
      <c r="G21" s="54"/>
    </row>
    <row r="22" spans="1:8" x14ac:dyDescent="0.25">
      <c r="A22" s="642" t="s">
        <v>166</v>
      </c>
      <c r="B22" s="642"/>
      <c r="C22" s="642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43" t="s">
        <v>167</v>
      </c>
      <c r="B23" s="643"/>
      <c r="C23" s="643"/>
      <c r="D23" s="12">
        <f>D20*40%</f>
        <v>0</v>
      </c>
    </row>
    <row r="24" spans="1:8" s="11" customFormat="1" ht="14.25" hidden="1" x14ac:dyDescent="0.2">
      <c r="A24" s="643" t="s">
        <v>164</v>
      </c>
      <c r="B24" s="643"/>
      <c r="C24" s="643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8" t="s">
        <v>375</v>
      </c>
      <c r="B27" s="638"/>
      <c r="C27" s="638"/>
      <c r="D27" s="638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8" t="s">
        <v>376</v>
      </c>
      <c r="B30" s="638"/>
      <c r="C30" s="638"/>
      <c r="D30" s="638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9" t="s">
        <v>170</v>
      </c>
      <c r="B33" s="639"/>
      <c r="C33" s="639"/>
      <c r="D33" s="639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40" t="s">
        <v>171</v>
      </c>
      <c r="B37" s="640"/>
      <c r="C37" s="640"/>
      <c r="D37" s="18">
        <f>ROUND(D22*C35,2)</f>
        <v>0</v>
      </c>
      <c r="E37" s="13"/>
      <c r="F37" s="14"/>
      <c r="G37" s="15"/>
    </row>
    <row r="38" spans="1:8" x14ac:dyDescent="0.25">
      <c r="A38" s="640" t="s">
        <v>247</v>
      </c>
      <c r="B38" s="640"/>
      <c r="C38" s="640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41" t="s">
        <v>167</v>
      </c>
      <c r="B39" s="641"/>
      <c r="C39" s="641"/>
      <c r="D39" s="19">
        <f>D23*C36</f>
        <v>0</v>
      </c>
    </row>
    <row r="40" spans="1:8" s="11" customFormat="1" hidden="1" x14ac:dyDescent="0.2">
      <c r="A40" s="641" t="s">
        <v>164</v>
      </c>
      <c r="B40" s="641"/>
      <c r="C40" s="641"/>
      <c r="D40" s="19">
        <f>D24*C36</f>
        <v>0</v>
      </c>
    </row>
    <row r="41" spans="1:8" s="11" customFormat="1" x14ac:dyDescent="0.2">
      <c r="A41" s="501"/>
      <c r="B41" s="632" t="s">
        <v>168</v>
      </c>
      <c r="C41" s="632"/>
      <c r="D41" s="12">
        <f>ROUND(D37+D38,2)</f>
        <v>0</v>
      </c>
    </row>
    <row r="42" spans="1:8" s="11" customFormat="1" x14ac:dyDescent="0.2">
      <c r="A42" s="501"/>
      <c r="B42" s="632" t="s">
        <v>1</v>
      </c>
      <c r="C42" s="632"/>
      <c r="D42" s="19">
        <f>ROUND(D41*18%,2)</f>
        <v>0</v>
      </c>
    </row>
    <row r="43" spans="1:8" s="11" customFormat="1" x14ac:dyDescent="0.2">
      <c r="A43" s="501"/>
      <c r="B43" s="632" t="s">
        <v>169</v>
      </c>
      <c r="C43" s="632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377</v>
      </c>
      <c r="B50" s="625"/>
      <c r="C50" s="630" t="s">
        <v>377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  <mergeCell ref="D9:D10"/>
    <mergeCell ref="B41:C41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topLeftCell="A4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44" t="s">
        <v>149</v>
      </c>
      <c r="B3" s="644"/>
      <c r="C3" s="644"/>
      <c r="D3" s="644"/>
      <c r="E3" s="644"/>
      <c r="F3" s="644"/>
      <c r="G3" s="644"/>
      <c r="H3" s="644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4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45"/>
      <c r="C5" s="645"/>
      <c r="D5" s="645"/>
      <c r="E5" s="645"/>
      <c r="F5" s="645"/>
      <c r="G5" s="645"/>
      <c r="H5" s="645"/>
    </row>
    <row r="6" spans="1:8" ht="12" customHeight="1" x14ac:dyDescent="0.2">
      <c r="A6" s="645"/>
      <c r="B6" s="645"/>
      <c r="C6" s="645"/>
      <c r="D6" s="645"/>
      <c r="E6" s="645"/>
      <c r="F6" s="645"/>
      <c r="G6" s="645"/>
      <c r="H6" s="645"/>
    </row>
    <row r="7" spans="1:8" x14ac:dyDescent="0.2">
      <c r="A7" s="645" t="s">
        <v>175</v>
      </c>
      <c r="B7" s="645"/>
      <c r="C7" s="645"/>
      <c r="D7" s="645"/>
      <c r="E7" s="645"/>
      <c r="F7" s="645"/>
      <c r="G7" s="645"/>
      <c r="H7" s="645"/>
    </row>
    <row r="8" spans="1:8" x14ac:dyDescent="0.2">
      <c r="A8" s="646" t="s">
        <v>282</v>
      </c>
      <c r="B8" s="646"/>
      <c r="C8" s="646"/>
      <c r="D8" s="646"/>
      <c r="E8" s="646"/>
      <c r="F8" s="646"/>
      <c r="G8" s="646"/>
      <c r="H8" s="646"/>
    </row>
    <row r="9" spans="1:8" ht="18" customHeight="1" x14ac:dyDescent="0.2">
      <c r="A9" s="646" t="s">
        <v>283</v>
      </c>
      <c r="B9" s="646"/>
      <c r="C9" s="646"/>
      <c r="D9" s="646"/>
      <c r="E9" s="646"/>
      <c r="F9" s="646"/>
      <c r="G9" s="646"/>
      <c r="H9" s="646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47" t="s">
        <v>5</v>
      </c>
      <c r="C11" s="648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47" t="s">
        <v>183</v>
      </c>
      <c r="C12" s="649"/>
      <c r="D12" s="649"/>
      <c r="E12" s="649"/>
      <c r="F12" s="649"/>
      <c r="G12" s="649"/>
      <c r="H12" s="648"/>
    </row>
    <row r="13" spans="1:8" ht="14.25" thickBot="1" x14ac:dyDescent="0.3">
      <c r="A13" s="664" t="s">
        <v>342</v>
      </c>
      <c r="B13" s="665"/>
      <c r="C13" s="665"/>
      <c r="D13" s="665"/>
      <c r="E13" s="665"/>
      <c r="F13" s="665"/>
      <c r="G13" s="665"/>
      <c r="H13" s="666"/>
    </row>
    <row r="14" spans="1:8" x14ac:dyDescent="0.2">
      <c r="A14" s="660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61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61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61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64" t="s">
        <v>356</v>
      </c>
      <c r="B20" s="665"/>
      <c r="C20" s="665"/>
      <c r="D20" s="665"/>
      <c r="E20" s="665"/>
      <c r="F20" s="665"/>
      <c r="G20" s="665"/>
      <c r="H20" s="66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73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71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71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72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73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71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71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72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67" t="s">
        <v>369</v>
      </c>
      <c r="B31" s="668"/>
      <c r="C31" s="668"/>
      <c r="D31" s="668"/>
      <c r="E31" s="668"/>
      <c r="F31" s="668"/>
      <c r="G31" s="668"/>
      <c r="H31" s="669"/>
    </row>
    <row r="32" spans="1:8" x14ac:dyDescent="0.2">
      <c r="A32" s="660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61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61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70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71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71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71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72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64" t="s">
        <v>179</v>
      </c>
      <c r="B40" s="665"/>
      <c r="C40" s="665"/>
      <c r="D40" s="665"/>
      <c r="E40" s="665"/>
      <c r="F40" s="665"/>
      <c r="G40" s="665"/>
      <c r="H40" s="666"/>
    </row>
    <row r="41" spans="1:8" x14ac:dyDescent="0.2">
      <c r="A41" s="660">
        <v>6</v>
      </c>
      <c r="B41" s="662" t="s">
        <v>160</v>
      </c>
      <c r="C41" s="80"/>
      <c r="D41" s="71"/>
      <c r="E41" s="72"/>
      <c r="F41" s="73"/>
      <c r="G41" s="74"/>
      <c r="H41" s="75"/>
    </row>
    <row r="42" spans="1:8" x14ac:dyDescent="0.2">
      <c r="A42" s="661"/>
      <c r="B42" s="663"/>
      <c r="C42" s="84"/>
      <c r="D42" s="76"/>
      <c r="E42" s="77"/>
      <c r="F42" s="594"/>
      <c r="G42" s="81"/>
      <c r="H42" s="78"/>
    </row>
    <row r="43" spans="1:8" ht="15.75" customHeight="1" x14ac:dyDescent="0.2">
      <c r="A43" s="661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61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54" t="s">
        <v>161</v>
      </c>
      <c r="C45" s="655"/>
      <c r="D45" s="655"/>
      <c r="E45" s="655"/>
      <c r="F45" s="655"/>
      <c r="G45" s="656"/>
      <c r="H45" s="532"/>
    </row>
    <row r="46" spans="1:8" ht="26.25" thickBot="1" x14ac:dyDescent="0.25">
      <c r="A46" s="104"/>
      <c r="B46" s="653" t="s">
        <v>185</v>
      </c>
      <c r="C46" s="653"/>
      <c r="D46" s="653"/>
      <c r="E46" s="105" t="s">
        <v>272</v>
      </c>
      <c r="F46" s="106"/>
      <c r="G46" s="107"/>
      <c r="H46" s="126"/>
    </row>
    <row r="47" spans="1:8" ht="13.5" thickBot="1" x14ac:dyDescent="0.25">
      <c r="A47" s="657" t="s">
        <v>39</v>
      </c>
      <c r="B47" s="658"/>
      <c r="C47" s="658"/>
      <c r="D47" s="658"/>
      <c r="E47" s="658"/>
      <c r="F47" s="658"/>
      <c r="G47" s="658"/>
      <c r="H47" s="659"/>
    </row>
    <row r="48" spans="1:8" ht="21.75" customHeight="1" x14ac:dyDescent="0.2">
      <c r="A48" s="650" t="s">
        <v>4</v>
      </c>
      <c r="B48" s="651"/>
      <c r="C48" s="651"/>
      <c r="D48" s="651"/>
      <c r="E48" s="651"/>
      <c r="F48" s="651"/>
      <c r="G48" s="651"/>
      <c r="H48" s="652"/>
    </row>
    <row r="49" spans="1:8" ht="13.5" thickBot="1" x14ac:dyDescent="0.25">
      <c r="A49" s="686" t="s">
        <v>269</v>
      </c>
      <c r="B49" s="646"/>
      <c r="C49" s="646"/>
      <c r="D49" s="646"/>
      <c r="E49" s="646"/>
      <c r="F49" s="646"/>
      <c r="G49" s="646"/>
      <c r="H49" s="687"/>
    </row>
    <row r="50" spans="1:8" ht="26.25" customHeight="1" thickBot="1" x14ac:dyDescent="0.25">
      <c r="A50" s="101" t="s">
        <v>43</v>
      </c>
      <c r="B50" s="647" t="s">
        <v>5</v>
      </c>
      <c r="C50" s="648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79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79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79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80" t="s">
        <v>12</v>
      </c>
      <c r="B55" s="681"/>
      <c r="C55" s="681"/>
      <c r="D55" s="681"/>
      <c r="E55" s="681"/>
      <c r="F55" s="681"/>
      <c r="G55" s="681"/>
      <c r="H55" s="682"/>
    </row>
    <row r="56" spans="1:8" ht="31.5" customHeight="1" thickBot="1" x14ac:dyDescent="0.25">
      <c r="A56" s="675" t="s">
        <v>286</v>
      </c>
      <c r="B56" s="676"/>
      <c r="C56" s="676"/>
      <c r="D56" s="676"/>
      <c r="E56" s="676"/>
      <c r="F56" s="676"/>
      <c r="G56" s="676"/>
      <c r="H56" s="677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78" t="s">
        <v>201</v>
      </c>
      <c r="C60" s="678"/>
      <c r="D60" s="678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83" t="s">
        <v>13</v>
      </c>
      <c r="C66" s="684"/>
      <c r="D66" s="684"/>
      <c r="E66" s="684"/>
      <c r="F66" s="684"/>
      <c r="G66" s="685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74" t="s">
        <v>199</v>
      </c>
      <c r="C68" s="674"/>
      <c r="D68" s="674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378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379</v>
      </c>
    </row>
  </sheetData>
  <mergeCells count="31"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3:H3"/>
    <mergeCell ref="A5:H5"/>
    <mergeCell ref="A8:H8"/>
    <mergeCell ref="A9:H9"/>
    <mergeCell ref="B11:C11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topLeftCell="A26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74" t="s">
        <v>199</v>
      </c>
      <c r="C44" s="674"/>
      <c r="D44" s="674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04"/>
      <c r="G1" s="704"/>
      <c r="H1" s="704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0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6"/>
      <c r="C6" s="706"/>
      <c r="D6" s="706"/>
      <c r="E6" s="706"/>
      <c r="F6" s="706"/>
      <c r="G6" s="706"/>
      <c r="H6" s="706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07" t="s">
        <v>178</v>
      </c>
      <c r="B8" s="707"/>
      <c r="C8" s="707"/>
      <c r="D8" s="707"/>
      <c r="E8" s="707"/>
      <c r="F8" s="707"/>
      <c r="G8" s="707"/>
      <c r="H8" s="707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3" t="s">
        <v>151</v>
      </c>
      <c r="B10" s="703"/>
      <c r="C10" s="703"/>
      <c r="D10" s="703"/>
      <c r="E10" s="703"/>
      <c r="F10" s="703"/>
      <c r="G10" s="703"/>
      <c r="H10" s="703"/>
      <c r="J10" s="189" t="s">
        <v>291</v>
      </c>
      <c r="K10" s="189">
        <v>8000</v>
      </c>
    </row>
    <row r="11" spans="1:11" x14ac:dyDescent="0.2">
      <c r="A11" s="703" t="s">
        <v>305</v>
      </c>
      <c r="B11" s="703"/>
      <c r="C11" s="703"/>
      <c r="D11" s="703"/>
      <c r="E11" s="703"/>
      <c r="F11" s="703"/>
      <c r="G11" s="703"/>
      <c r="H11" s="703"/>
      <c r="J11" s="189" t="s">
        <v>292</v>
      </c>
      <c r="K11" s="189">
        <v>16500</v>
      </c>
    </row>
    <row r="12" spans="1:11" x14ac:dyDescent="0.2">
      <c r="A12" s="703" t="s">
        <v>152</v>
      </c>
      <c r="B12" s="703"/>
      <c r="C12" s="703"/>
      <c r="D12" s="703"/>
      <c r="E12" s="703"/>
      <c r="F12" s="703"/>
      <c r="G12" s="703"/>
      <c r="H12" s="703"/>
      <c r="J12" s="189" t="s">
        <v>294</v>
      </c>
      <c r="K12" s="189">
        <v>23000</v>
      </c>
    </row>
    <row r="13" spans="1:11" x14ac:dyDescent="0.2">
      <c r="A13" s="703" t="s">
        <v>293</v>
      </c>
      <c r="B13" s="703"/>
      <c r="C13" s="703"/>
      <c r="D13" s="703"/>
      <c r="E13" s="703"/>
      <c r="F13" s="703"/>
      <c r="G13" s="703"/>
      <c r="H13" s="703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4" t="s">
        <v>5</v>
      </c>
      <c r="C15" s="714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5" t="s">
        <v>297</v>
      </c>
      <c r="C16" s="715"/>
      <c r="D16" s="459"/>
      <c r="E16" s="460"/>
      <c r="F16" s="461"/>
      <c r="G16" s="150"/>
      <c r="H16" s="462"/>
    </row>
    <row r="17" spans="1:11" ht="69" customHeight="1" x14ac:dyDescent="0.2">
      <c r="A17" s="463"/>
      <c r="B17" s="716" t="s">
        <v>299</v>
      </c>
      <c r="C17" s="716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6" t="s">
        <v>71</v>
      </c>
      <c r="C18" s="716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8" t="s">
        <v>153</v>
      </c>
      <c r="C20" s="709"/>
      <c r="D20" s="710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11" t="s">
        <v>100</v>
      </c>
      <c r="C22" s="712"/>
      <c r="D22" s="713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B20:D20"/>
    <mergeCell ref="B22:D22"/>
    <mergeCell ref="A12:H12"/>
    <mergeCell ref="A13:H13"/>
    <mergeCell ref="B15:C15"/>
    <mergeCell ref="B16:C16"/>
    <mergeCell ref="B17:C17"/>
    <mergeCell ref="B18:C18"/>
    <mergeCell ref="A11:H11"/>
    <mergeCell ref="F1:H1"/>
    <mergeCell ref="A4:H4"/>
    <mergeCell ref="A6:H6"/>
    <mergeCell ref="A8:H8"/>
    <mergeCell ref="A10:H10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98" t="s">
        <v>187</v>
      </c>
      <c r="B4" s="798"/>
      <c r="C4" s="798"/>
      <c r="D4" s="798"/>
      <c r="E4" s="798"/>
      <c r="F4" s="798"/>
      <c r="G4" s="798"/>
      <c r="H4" s="798"/>
      <c r="J4" s="347"/>
      <c r="K4" s="347"/>
      <c r="L4" s="347"/>
    </row>
    <row r="5" spans="1:12" ht="15" x14ac:dyDescent="0.25">
      <c r="A5" s="799"/>
      <c r="B5" s="799"/>
      <c r="C5" s="799"/>
      <c r="D5" s="799"/>
      <c r="E5" s="799"/>
      <c r="F5" s="799"/>
      <c r="G5" s="799"/>
      <c r="H5" s="799"/>
      <c r="J5" s="407"/>
      <c r="K5" s="407"/>
      <c r="L5" s="407"/>
    </row>
    <row r="6" spans="1:12" ht="80.25" customHeight="1" x14ac:dyDescent="0.2">
      <c r="A6" s="8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801"/>
      <c r="C6" s="801"/>
      <c r="D6" s="801"/>
      <c r="E6" s="801"/>
      <c r="F6" s="801"/>
      <c r="G6" s="801"/>
      <c r="H6" s="801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802" t="s">
        <v>188</v>
      </c>
      <c r="B8" s="802"/>
      <c r="C8" s="802"/>
      <c r="D8" s="802"/>
      <c r="E8" s="802"/>
      <c r="F8" s="802"/>
      <c r="G8" s="802"/>
      <c r="H8" s="802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803" t="s">
        <v>271</v>
      </c>
      <c r="B10" s="803"/>
      <c r="C10" s="803"/>
      <c r="D10" s="803"/>
      <c r="E10" s="803"/>
      <c r="F10" s="803"/>
      <c r="G10" s="803"/>
      <c r="H10" s="803"/>
    </row>
    <row r="12" spans="1:12" ht="13.5" thickBot="1" x14ac:dyDescent="0.25"/>
    <row r="13" spans="1:12" s="413" customFormat="1" ht="51" x14ac:dyDescent="0.2">
      <c r="A13" s="409" t="s">
        <v>79</v>
      </c>
      <c r="B13" s="796" t="s">
        <v>189</v>
      </c>
      <c r="C13" s="797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84">
        <v>2</v>
      </c>
      <c r="C14" s="785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86">
        <v>1</v>
      </c>
      <c r="B15" s="787" t="s">
        <v>192</v>
      </c>
      <c r="C15" s="788"/>
      <c r="D15" s="791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69"/>
      <c r="B16" s="789"/>
      <c r="C16" s="790"/>
      <c r="D16" s="748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7">
        <v>2</v>
      </c>
      <c r="B17" s="792" t="s">
        <v>193</v>
      </c>
      <c r="C17" s="793"/>
      <c r="D17" s="770">
        <v>1019</v>
      </c>
      <c r="E17" s="424" t="s">
        <v>17</v>
      </c>
      <c r="F17" s="778">
        <f>Т.с.!C59</f>
        <v>0</v>
      </c>
      <c r="G17" s="762" t="str">
        <f>CONCATENATE(D17," * ",F17)</f>
        <v>1019 * 0</v>
      </c>
      <c r="H17" s="759">
        <f>ROUND(D17*F17,2)</f>
        <v>0</v>
      </c>
    </row>
    <row r="18" spans="1:9" x14ac:dyDescent="0.2">
      <c r="A18" s="769"/>
      <c r="B18" s="794"/>
      <c r="C18" s="795"/>
      <c r="D18" s="772"/>
      <c r="E18" s="425" t="s">
        <v>3</v>
      </c>
      <c r="F18" s="779"/>
      <c r="G18" s="764"/>
      <c r="H18" s="761"/>
      <c r="I18" s="25" t="s">
        <v>194</v>
      </c>
    </row>
    <row r="19" spans="1:9" ht="15" customHeight="1" x14ac:dyDescent="0.2">
      <c r="A19" s="426">
        <v>3</v>
      </c>
      <c r="B19" s="780" t="s">
        <v>18</v>
      </c>
      <c r="C19" s="781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7">
        <v>4</v>
      </c>
      <c r="B20" s="782" t="s">
        <v>19</v>
      </c>
      <c r="C20" s="783"/>
      <c r="D20" s="110"/>
      <c r="E20" s="421" t="s">
        <v>14</v>
      </c>
      <c r="F20" s="432"/>
      <c r="G20" s="433"/>
      <c r="H20" s="760"/>
      <c r="I20" s="23"/>
    </row>
    <row r="21" spans="1:9" ht="15" customHeight="1" x14ac:dyDescent="0.2">
      <c r="A21" s="769"/>
      <c r="B21" s="765" t="s">
        <v>20</v>
      </c>
      <c r="C21" s="766"/>
      <c r="D21" s="110"/>
      <c r="E21" s="421" t="s">
        <v>21</v>
      </c>
      <c r="F21" s="432"/>
      <c r="G21" s="433"/>
      <c r="H21" s="761"/>
      <c r="I21" s="23"/>
    </row>
    <row r="22" spans="1:9" ht="15" customHeight="1" x14ac:dyDescent="0.2">
      <c r="A22" s="767">
        <v>4.0999999999999996</v>
      </c>
      <c r="B22" s="434" t="s">
        <v>22</v>
      </c>
      <c r="C22" s="435"/>
      <c r="D22" s="770">
        <v>1071</v>
      </c>
      <c r="E22" s="424" t="s">
        <v>23</v>
      </c>
      <c r="F22" s="773">
        <f>ROUND(F17/30*1000,0)</f>
        <v>0</v>
      </c>
      <c r="G22" s="762" t="str">
        <f>CONCATENATE(D22," * ",F22)</f>
        <v>1071 * 0</v>
      </c>
      <c r="H22" s="759">
        <f>ROUND(D22*F22,2)</f>
        <v>0</v>
      </c>
      <c r="I22" s="23" t="s">
        <v>262</v>
      </c>
    </row>
    <row r="23" spans="1:9" ht="15" customHeight="1" x14ac:dyDescent="0.2">
      <c r="A23" s="768"/>
      <c r="B23" s="436" t="s">
        <v>24</v>
      </c>
      <c r="C23" s="437"/>
      <c r="D23" s="771"/>
      <c r="E23" s="421" t="s">
        <v>200</v>
      </c>
      <c r="F23" s="774"/>
      <c r="G23" s="763"/>
      <c r="H23" s="760"/>
      <c r="I23" s="23"/>
    </row>
    <row r="24" spans="1:9" ht="15" customHeight="1" x14ac:dyDescent="0.2">
      <c r="A24" s="769"/>
      <c r="B24" s="776" t="s">
        <v>196</v>
      </c>
      <c r="C24" s="777"/>
      <c r="D24" s="772"/>
      <c r="E24" s="425"/>
      <c r="F24" s="775"/>
      <c r="G24" s="764"/>
      <c r="H24" s="761"/>
      <c r="I24" s="24"/>
    </row>
    <row r="25" spans="1:9" ht="15" customHeight="1" x14ac:dyDescent="0.2">
      <c r="A25" s="767">
        <v>4.2</v>
      </c>
      <c r="B25" s="434" t="s">
        <v>25</v>
      </c>
      <c r="C25" s="435"/>
      <c r="D25" s="770">
        <v>1019</v>
      </c>
      <c r="E25" s="424" t="s">
        <v>26</v>
      </c>
      <c r="F25" s="773">
        <f>ROUND(F17/30*1000,0)</f>
        <v>0</v>
      </c>
      <c r="G25" s="762" t="str">
        <f>CONCATENATE(D25," * ",F25)</f>
        <v>1019 * 0</v>
      </c>
      <c r="H25" s="759">
        <f>ROUND(D25*F25,2)</f>
        <v>0</v>
      </c>
      <c r="I25" s="23" t="s">
        <v>262</v>
      </c>
    </row>
    <row r="26" spans="1:9" ht="15" customHeight="1" x14ac:dyDescent="0.2">
      <c r="A26" s="768"/>
      <c r="B26" s="436" t="s">
        <v>27</v>
      </c>
      <c r="C26" s="437"/>
      <c r="D26" s="771"/>
      <c r="E26" s="421" t="s">
        <v>195</v>
      </c>
      <c r="F26" s="774"/>
      <c r="G26" s="763"/>
      <c r="H26" s="760"/>
    </row>
    <row r="27" spans="1:9" ht="15" customHeight="1" x14ac:dyDescent="0.2">
      <c r="A27" s="769"/>
      <c r="B27" s="765" t="s">
        <v>45</v>
      </c>
      <c r="C27" s="766"/>
      <c r="D27" s="772"/>
      <c r="E27" s="425"/>
      <c r="F27" s="775"/>
      <c r="G27" s="764"/>
      <c r="H27" s="761"/>
    </row>
    <row r="28" spans="1:9" ht="15" customHeight="1" x14ac:dyDescent="0.2">
      <c r="A28" s="438">
        <v>4.3</v>
      </c>
      <c r="B28" s="434" t="s">
        <v>28</v>
      </c>
      <c r="C28" s="435"/>
      <c r="D28" s="747">
        <v>319</v>
      </c>
      <c r="E28" s="424"/>
      <c r="F28" s="762">
        <v>0.85</v>
      </c>
      <c r="G28" s="762" t="str">
        <f>CONCATENATE(D28," * ",F28)</f>
        <v>319 * 0,85</v>
      </c>
      <c r="H28" s="759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48"/>
      <c r="E29" s="421" t="s">
        <v>31</v>
      </c>
      <c r="F29" s="763"/>
      <c r="G29" s="763"/>
      <c r="H29" s="760"/>
    </row>
    <row r="30" spans="1:9" ht="15" customHeight="1" x14ac:dyDescent="0.2">
      <c r="A30" s="439"/>
      <c r="B30" s="436" t="s">
        <v>30</v>
      </c>
      <c r="C30" s="437"/>
      <c r="D30" s="748"/>
      <c r="E30" s="85"/>
      <c r="F30" s="763"/>
      <c r="G30" s="763"/>
      <c r="H30" s="760"/>
    </row>
    <row r="31" spans="1:9" ht="15" customHeight="1" x14ac:dyDescent="0.2">
      <c r="A31" s="440"/>
      <c r="B31" s="765" t="s">
        <v>197</v>
      </c>
      <c r="C31" s="766"/>
      <c r="D31" s="749"/>
      <c r="E31" s="421"/>
      <c r="F31" s="764"/>
      <c r="G31" s="764"/>
      <c r="H31" s="760"/>
    </row>
    <row r="32" spans="1:9" ht="30.75" customHeight="1" x14ac:dyDescent="0.2">
      <c r="A32" s="441" t="s">
        <v>277</v>
      </c>
      <c r="B32" s="742" t="s">
        <v>278</v>
      </c>
      <c r="C32" s="742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47">
        <v>231</v>
      </c>
      <c r="E33" s="750" t="s">
        <v>35</v>
      </c>
      <c r="F33" s="753">
        <f>ROUND(F17*1000*2/100,2)</f>
        <v>0</v>
      </c>
      <c r="G33" s="756" t="str">
        <f>CONCATENATE(D33," * ",F33)</f>
        <v>231 * 0</v>
      </c>
      <c r="H33" s="759">
        <f>ROUND(D33*F33,2)</f>
        <v>0</v>
      </c>
      <c r="I33" s="743" t="s">
        <v>261</v>
      </c>
    </row>
    <row r="34" spans="1:9" ht="15" customHeight="1" x14ac:dyDescent="0.2">
      <c r="A34" s="439"/>
      <c r="B34" s="436" t="s">
        <v>33</v>
      </c>
      <c r="C34" s="437"/>
      <c r="D34" s="748"/>
      <c r="E34" s="751"/>
      <c r="F34" s="754"/>
      <c r="G34" s="757"/>
      <c r="H34" s="760"/>
      <c r="I34" s="743"/>
    </row>
    <row r="35" spans="1:9" ht="15" customHeight="1" x14ac:dyDescent="0.2">
      <c r="A35" s="439"/>
      <c r="B35" s="436" t="s">
        <v>34</v>
      </c>
      <c r="C35" s="437"/>
      <c r="D35" s="748"/>
      <c r="E35" s="751"/>
      <c r="F35" s="754"/>
      <c r="G35" s="757"/>
      <c r="H35" s="760"/>
      <c r="I35" s="743"/>
    </row>
    <row r="36" spans="1:9" x14ac:dyDescent="0.2">
      <c r="A36" s="439"/>
      <c r="B36" s="436" t="s">
        <v>36</v>
      </c>
      <c r="C36" s="437"/>
      <c r="D36" s="748"/>
      <c r="E36" s="751"/>
      <c r="F36" s="754"/>
      <c r="G36" s="757"/>
      <c r="H36" s="760"/>
      <c r="I36" s="743"/>
    </row>
    <row r="37" spans="1:9" ht="13.5" thickBot="1" x14ac:dyDescent="0.25">
      <c r="A37" s="446"/>
      <c r="B37" s="447" t="s">
        <v>37</v>
      </c>
      <c r="C37" s="448"/>
      <c r="D37" s="749"/>
      <c r="E37" s="752"/>
      <c r="F37" s="755"/>
      <c r="G37" s="758"/>
      <c r="H37" s="761"/>
      <c r="I37" s="743"/>
    </row>
    <row r="38" spans="1:9" ht="13.5" thickBot="1" x14ac:dyDescent="0.25">
      <c r="A38" s="449"/>
      <c r="B38" s="744" t="s">
        <v>198</v>
      </c>
      <c r="C38" s="745"/>
      <c r="D38" s="745"/>
      <c r="E38" s="745"/>
      <c r="F38" s="745"/>
      <c r="G38" s="746"/>
      <c r="H38" s="126">
        <f>ROUND(SUM(H16:H37),2)</f>
        <v>10707.15</v>
      </c>
    </row>
    <row r="39" spans="1:9" ht="39" hidden="1" thickBot="1" x14ac:dyDescent="0.25">
      <c r="A39" s="104"/>
      <c r="B39" s="674" t="s">
        <v>199</v>
      </c>
      <c r="C39" s="674"/>
      <c r="D39" s="674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13:C13"/>
    <mergeCell ref="A4:H4"/>
    <mergeCell ref="A5:H5"/>
    <mergeCell ref="A6:H6"/>
    <mergeCell ref="A8:H8"/>
    <mergeCell ref="A10:H10"/>
    <mergeCell ref="B14:C14"/>
    <mergeCell ref="A15:A16"/>
    <mergeCell ref="B15:C16"/>
    <mergeCell ref="D15:D16"/>
    <mergeCell ref="A17:A18"/>
    <mergeCell ref="B17:C18"/>
    <mergeCell ref="D17:D18"/>
    <mergeCell ref="F17:F18"/>
    <mergeCell ref="G17:G18"/>
    <mergeCell ref="H17:H18"/>
    <mergeCell ref="B19:C19"/>
    <mergeCell ref="A20:A21"/>
    <mergeCell ref="B20:C20"/>
    <mergeCell ref="H20:H21"/>
    <mergeCell ref="B21:C21"/>
    <mergeCell ref="A22:A24"/>
    <mergeCell ref="D22:D24"/>
    <mergeCell ref="F22:F24"/>
    <mergeCell ref="G22:G24"/>
    <mergeCell ref="H22:H24"/>
    <mergeCell ref="B24:C24"/>
    <mergeCell ref="A25:A27"/>
    <mergeCell ref="D25:D27"/>
    <mergeCell ref="F25:F27"/>
    <mergeCell ref="G25:G27"/>
    <mergeCell ref="H25:H27"/>
    <mergeCell ref="B27:C27"/>
    <mergeCell ref="D28:D31"/>
    <mergeCell ref="F28:F31"/>
    <mergeCell ref="G28:G31"/>
    <mergeCell ref="H28:H31"/>
    <mergeCell ref="B31:C31"/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2015-12-04T08:58:09Z</cp:lastPrinted>
  <dcterms:created xsi:type="dcterms:W3CDTF">2004-03-03T10:32:04Z</dcterms:created>
  <dcterms:modified xsi:type="dcterms:W3CDTF">2016-12-21T06:45:23Z</dcterms:modified>
</cp:coreProperties>
</file>